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1310" yWindow="-30" windowWidth="8415" windowHeight="7905" tabRatio="688"/>
  </bookViews>
  <sheets>
    <sheet name="対戦結果" sheetId="239" r:id="rId1"/>
    <sheet name="3月資格" sheetId="35" r:id="rId2"/>
    <sheet name="収支" sheetId="134" r:id="rId3"/>
    <sheet name="ｘ" sheetId="230" r:id="rId4"/>
  </sheets>
  <definedNames>
    <definedName name="_xlnm.Print_Area" localSheetId="1">'3月資格'!$A$1:$K$21</definedName>
    <definedName name="_xlnm.Print_Area" localSheetId="3">ｘ!$A$1:$AU$69</definedName>
    <definedName name="_xlnm.Print_Area" localSheetId="2">収支!$A$1:$Q$32</definedName>
    <definedName name="_xlnm.Print_Area" localSheetId="0">対戦結果!$A$1:$AU$68</definedName>
  </definedNames>
  <calcPr calcId="145621"/>
</workbook>
</file>

<file path=xl/calcChain.xml><?xml version="1.0" encoding="utf-8"?>
<calcChain xmlns="http://schemas.openxmlformats.org/spreadsheetml/2006/main">
  <c r="AM57" i="239" l="1"/>
  <c r="AM58" i="239" s="1"/>
  <c r="AM60" i="239" s="1"/>
  <c r="AC57" i="239"/>
  <c r="AC58" i="239" s="1"/>
  <c r="AC60" i="239" s="1"/>
  <c r="T57" i="239"/>
  <c r="T58" i="239" s="1"/>
  <c r="T60" i="239" s="1"/>
  <c r="D57" i="239"/>
  <c r="AN55" i="239"/>
  <c r="AB55" i="239"/>
  <c r="S55" i="239"/>
  <c r="J55" i="239"/>
  <c r="AR54" i="239"/>
  <c r="AN54" i="239"/>
  <c r="AB54" i="239"/>
  <c r="S54" i="239"/>
  <c r="J54" i="239"/>
  <c r="AN53" i="239"/>
  <c r="AB53" i="239"/>
  <c r="S53" i="239"/>
  <c r="J53" i="239"/>
  <c r="AR52" i="239"/>
  <c r="AN52" i="239"/>
  <c r="AB52" i="239"/>
  <c r="S52" i="239"/>
  <c r="J52" i="239"/>
  <c r="AN51" i="239"/>
  <c r="AB51" i="239"/>
  <c r="S51" i="239"/>
  <c r="J51" i="239"/>
  <c r="AR50" i="239"/>
  <c r="AN50" i="239"/>
  <c r="AB50" i="239"/>
  <c r="S50" i="239"/>
  <c r="J50" i="239"/>
  <c r="AN49" i="239"/>
  <c r="AB49" i="239"/>
  <c r="S49" i="239"/>
  <c r="J49" i="239"/>
  <c r="AR48" i="239"/>
  <c r="AN48" i="239"/>
  <c r="AB48" i="239"/>
  <c r="S48" i="239"/>
  <c r="J48" i="239"/>
  <c r="AN47" i="239"/>
  <c r="AB47" i="239"/>
  <c r="S47" i="239"/>
  <c r="J47" i="239"/>
  <c r="AR46" i="239"/>
  <c r="AN46" i="239"/>
  <c r="AB46" i="239"/>
  <c r="S46" i="239"/>
  <c r="J46" i="239"/>
  <c r="AN45" i="239"/>
  <c r="AB45" i="239"/>
  <c r="S45" i="239"/>
  <c r="J45" i="239"/>
  <c r="AR44" i="239"/>
  <c r="AN44" i="239"/>
  <c r="AB44" i="239"/>
  <c r="S44" i="239"/>
  <c r="J44" i="239"/>
  <c r="AN43" i="239"/>
  <c r="AB43" i="239"/>
  <c r="S43" i="239"/>
  <c r="J43" i="239"/>
  <c r="AR42" i="239"/>
  <c r="AN42" i="239"/>
  <c r="AB42" i="239"/>
  <c r="S42" i="239"/>
  <c r="J42" i="239"/>
  <c r="AN41" i="239"/>
  <c r="AB41" i="239"/>
  <c r="S41" i="239"/>
  <c r="J41" i="239"/>
  <c r="AR40" i="239"/>
  <c r="AN40" i="239"/>
  <c r="AB40" i="239"/>
  <c r="S40" i="239"/>
  <c r="J40" i="239"/>
  <c r="AN39" i="239"/>
  <c r="AB39" i="239"/>
  <c r="S39" i="239"/>
  <c r="J39" i="239"/>
  <c r="AR38" i="239"/>
  <c r="AN38" i="239"/>
  <c r="AB38" i="239"/>
  <c r="S38" i="239"/>
  <c r="J38" i="239"/>
  <c r="AN37" i="239"/>
  <c r="AB37" i="239"/>
  <c r="S37" i="239"/>
  <c r="J37" i="239"/>
  <c r="AR36" i="239"/>
  <c r="AN36" i="239"/>
  <c r="AB36" i="239"/>
  <c r="S36" i="239"/>
  <c r="J36" i="239"/>
  <c r="AN35" i="239"/>
  <c r="AB35" i="239"/>
  <c r="S35" i="239"/>
  <c r="J35" i="239"/>
  <c r="AR34" i="239"/>
  <c r="AN34" i="239"/>
  <c r="AB34" i="239"/>
  <c r="S34" i="239"/>
  <c r="J34" i="239"/>
  <c r="AN33" i="239"/>
  <c r="AB33" i="239"/>
  <c r="S33" i="239"/>
  <c r="J33" i="239"/>
  <c r="AR32" i="239"/>
  <c r="AN32" i="239"/>
  <c r="AB32" i="239"/>
  <c r="S32" i="239"/>
  <c r="J32" i="239"/>
  <c r="AN31" i="239"/>
  <c r="AB31" i="239"/>
  <c r="S31" i="239"/>
  <c r="J31" i="239"/>
  <c r="AR30" i="239"/>
  <c r="AN30" i="239"/>
  <c r="AB30" i="239"/>
  <c r="S30" i="239"/>
  <c r="J30" i="239"/>
  <c r="AN29" i="239"/>
  <c r="AB29" i="239"/>
  <c r="S29" i="239"/>
  <c r="J29" i="239"/>
  <c r="AR28" i="239"/>
  <c r="AN28" i="239"/>
  <c r="AB28" i="239"/>
  <c r="S28" i="239"/>
  <c r="J28" i="239"/>
  <c r="AN27" i="239"/>
  <c r="AB27" i="239"/>
  <c r="S27" i="239"/>
  <c r="J27" i="239"/>
  <c r="AR26" i="239"/>
  <c r="AN26" i="239"/>
  <c r="AB26" i="239"/>
  <c r="S26" i="239"/>
  <c r="J26" i="239"/>
  <c r="AN25" i="239"/>
  <c r="AB25" i="239"/>
  <c r="S25" i="239"/>
  <c r="J25" i="239"/>
  <c r="AX24" i="239"/>
  <c r="AX27" i="239" s="1"/>
  <c r="AR24" i="239"/>
  <c r="AN24" i="239"/>
  <c r="AB24" i="239"/>
  <c r="S24" i="239"/>
  <c r="J24" i="239"/>
  <c r="AN23" i="239"/>
  <c r="AB23" i="239"/>
  <c r="S23" i="239"/>
  <c r="J23" i="239"/>
  <c r="AR22" i="239"/>
  <c r="AN22" i="239"/>
  <c r="AB22" i="239"/>
  <c r="S22" i="239"/>
  <c r="J22" i="239"/>
  <c r="AN21" i="239"/>
  <c r="AB21" i="239"/>
  <c r="S21" i="239"/>
  <c r="J21" i="239"/>
  <c r="AX20" i="239"/>
  <c r="AX21" i="239" s="1"/>
  <c r="AR20" i="239"/>
  <c r="AN20" i="239"/>
  <c r="AB20" i="239"/>
  <c r="S20" i="239"/>
  <c r="J20" i="239"/>
  <c r="AN19" i="239"/>
  <c r="AB19" i="239"/>
  <c r="S19" i="239"/>
  <c r="J19" i="239"/>
  <c r="AR18" i="239"/>
  <c r="AN18" i="239"/>
  <c r="AB18" i="239"/>
  <c r="S18" i="239"/>
  <c r="J18" i="239"/>
  <c r="AN17" i="239"/>
  <c r="AB17" i="239"/>
  <c r="S17" i="239"/>
  <c r="J17" i="239"/>
  <c r="AR16" i="239"/>
  <c r="AN16" i="239"/>
  <c r="AB16" i="239"/>
  <c r="S16" i="239"/>
  <c r="J16" i="239"/>
  <c r="AN15" i="239"/>
  <c r="AB15" i="239"/>
  <c r="S15" i="239"/>
  <c r="J15" i="239"/>
  <c r="AR14" i="239"/>
  <c r="AN14" i="239"/>
  <c r="AB14" i="239"/>
  <c r="S14" i="239"/>
  <c r="J14" i="239"/>
  <c r="AN13" i="239"/>
  <c r="AB13" i="239"/>
  <c r="S13" i="239"/>
  <c r="J13" i="239"/>
  <c r="AR12" i="239"/>
  <c r="AN12" i="239"/>
  <c r="AB12" i="239"/>
  <c r="S12" i="239"/>
  <c r="J12" i="239"/>
  <c r="AN11" i="239"/>
  <c r="AB11" i="239"/>
  <c r="S11" i="239"/>
  <c r="J11" i="239"/>
  <c r="AR10" i="239"/>
  <c r="AN10" i="239"/>
  <c r="AB10" i="239"/>
  <c r="S10" i="239"/>
  <c r="J10" i="239"/>
  <c r="AN9" i="239"/>
  <c r="AB9" i="239"/>
  <c r="S9" i="239"/>
  <c r="J9" i="239"/>
  <c r="AR8" i="239"/>
  <c r="AN8" i="239"/>
  <c r="AB8" i="239"/>
  <c r="S8" i="239"/>
  <c r="J8" i="239"/>
  <c r="AN7" i="239"/>
  <c r="AB7" i="239"/>
  <c r="S7" i="239"/>
  <c r="J7" i="239"/>
  <c r="AR6" i="239"/>
  <c r="AN6" i="239"/>
  <c r="AB6" i="239"/>
  <c r="S6" i="239"/>
  <c r="J6" i="239"/>
  <c r="AN5" i="239"/>
  <c r="AB5" i="239"/>
  <c r="S5" i="239"/>
  <c r="J5" i="239"/>
  <c r="AR4" i="239"/>
  <c r="AN4" i="239"/>
  <c r="AB4" i="239"/>
  <c r="S4" i="239"/>
  <c r="F4" i="239"/>
  <c r="J4" i="239" s="1"/>
  <c r="AG61" i="239" l="1"/>
  <c r="D58" i="239"/>
  <c r="D60" i="239" s="1"/>
  <c r="D62" i="239" s="1"/>
  <c r="T61" i="239" s="1"/>
  <c r="T62" i="239" s="1"/>
  <c r="AC61" i="239" s="1"/>
  <c r="AC62" i="239" s="1"/>
  <c r="AM61" i="239" s="1"/>
  <c r="AM62" i="239" s="1"/>
  <c r="AP59" i="239"/>
  <c r="AT59" i="239" s="1"/>
  <c r="F13" i="134"/>
  <c r="E13" i="134"/>
  <c r="E21" i="134" s="1"/>
  <c r="AM58" i="230" l="1"/>
  <c r="AM59" i="230" s="1"/>
  <c r="AM61" i="230" s="1"/>
  <c r="AC58" i="230"/>
  <c r="T58" i="230"/>
  <c r="T59" i="230" s="1"/>
  <c r="T61" i="230" s="1"/>
  <c r="D58" i="230"/>
  <c r="AN56" i="230"/>
  <c r="AN54" i="230"/>
  <c r="J54" i="230"/>
  <c r="S56" i="230"/>
  <c r="AC59" i="230"/>
  <c r="AC61" i="230" s="1"/>
  <c r="J56" i="230"/>
  <c r="J55" i="230"/>
  <c r="AB56" i="230"/>
  <c r="J53" i="230"/>
  <c r="AR55" i="230"/>
  <c r="AN55" i="230"/>
  <c r="AB55" i="230"/>
  <c r="S55" i="230"/>
  <c r="J52" i="230"/>
  <c r="AB54" i="230"/>
  <c r="S54" i="230"/>
  <c r="J51" i="230"/>
  <c r="AR53" i="230"/>
  <c r="AN53" i="230"/>
  <c r="AB53" i="230"/>
  <c r="S53" i="230"/>
  <c r="J50" i="230"/>
  <c r="AN52" i="230"/>
  <c r="AB52" i="230"/>
  <c r="S52" i="230"/>
  <c r="J49" i="230"/>
  <c r="AR51" i="230"/>
  <c r="AN51" i="230"/>
  <c r="AB51" i="230"/>
  <c r="S51" i="230"/>
  <c r="J48" i="230"/>
  <c r="AN50" i="230"/>
  <c r="AB50" i="230"/>
  <c r="S50" i="230"/>
  <c r="J47" i="230"/>
  <c r="AR49" i="230"/>
  <c r="AN49" i="230"/>
  <c r="AB49" i="230"/>
  <c r="S49" i="230"/>
  <c r="J46" i="230"/>
  <c r="AN48" i="230"/>
  <c r="AB48" i="230"/>
  <c r="S48" i="230"/>
  <c r="J45" i="230"/>
  <c r="AR47" i="230"/>
  <c r="AN47" i="230"/>
  <c r="AB47" i="230"/>
  <c r="S47" i="230"/>
  <c r="J44" i="230"/>
  <c r="AN46" i="230"/>
  <c r="AB46" i="230"/>
  <c r="S46" i="230"/>
  <c r="AR45" i="230"/>
  <c r="AN45" i="230"/>
  <c r="AB45" i="230"/>
  <c r="S45" i="230"/>
  <c r="J43" i="230"/>
  <c r="AN44" i="230"/>
  <c r="AB44" i="230"/>
  <c r="S44" i="230"/>
  <c r="J42" i="230"/>
  <c r="AR43" i="230"/>
  <c r="AN43" i="230"/>
  <c r="AB43" i="230"/>
  <c r="S43" i="230"/>
  <c r="J41" i="230"/>
  <c r="AN42" i="230"/>
  <c r="AB42" i="230"/>
  <c r="S42" i="230"/>
  <c r="J40" i="230"/>
  <c r="AR41" i="230"/>
  <c r="AN41" i="230"/>
  <c r="AB41" i="230"/>
  <c r="S41" i="230"/>
  <c r="J39" i="230"/>
  <c r="AN40" i="230"/>
  <c r="AB40" i="230"/>
  <c r="S40" i="230"/>
  <c r="J38" i="230"/>
  <c r="AR39" i="230"/>
  <c r="AN39" i="230"/>
  <c r="AB39" i="230"/>
  <c r="S39" i="230"/>
  <c r="J37" i="230"/>
  <c r="AN38" i="230"/>
  <c r="AB38" i="230"/>
  <c r="S38" i="230"/>
  <c r="J36" i="230"/>
  <c r="AR37" i="230"/>
  <c r="AN37" i="230"/>
  <c r="AB37" i="230"/>
  <c r="S37" i="230"/>
  <c r="J35" i="230"/>
  <c r="AN36" i="230"/>
  <c r="AB36" i="230"/>
  <c r="S36" i="230"/>
  <c r="J34" i="230"/>
  <c r="AR35" i="230"/>
  <c r="AN35" i="230"/>
  <c r="AB35" i="230"/>
  <c r="S35" i="230"/>
  <c r="J33" i="230"/>
  <c r="AN34" i="230"/>
  <c r="AB34" i="230"/>
  <c r="S34" i="230"/>
  <c r="J32" i="230"/>
  <c r="AR33" i="230"/>
  <c r="AN33" i="230"/>
  <c r="AB33" i="230"/>
  <c r="S33" i="230"/>
  <c r="J31" i="230"/>
  <c r="AN32" i="230"/>
  <c r="AB32" i="230"/>
  <c r="S32" i="230"/>
  <c r="AR31" i="230"/>
  <c r="AN31" i="230"/>
  <c r="AB31" i="230"/>
  <c r="S31" i="230"/>
  <c r="J30" i="230"/>
  <c r="AN30" i="230"/>
  <c r="AB30" i="230"/>
  <c r="S30" i="230"/>
  <c r="J29" i="230"/>
  <c r="AR29" i="230"/>
  <c r="AN29" i="230"/>
  <c r="AB29" i="230"/>
  <c r="S29" i="230"/>
  <c r="J28" i="230"/>
  <c r="AN28" i="230"/>
  <c r="AB28" i="230"/>
  <c r="S28" i="230"/>
  <c r="J27" i="230"/>
  <c r="AR27" i="230"/>
  <c r="AN27" i="230"/>
  <c r="AB27" i="230"/>
  <c r="S27" i="230"/>
  <c r="J26" i="230"/>
  <c r="AN26" i="230"/>
  <c r="AB26" i="230"/>
  <c r="S26" i="230"/>
  <c r="J25" i="230"/>
  <c r="AX25" i="230"/>
  <c r="AX28" i="230" s="1"/>
  <c r="AR25" i="230"/>
  <c r="AN25" i="230"/>
  <c r="AB25" i="230"/>
  <c r="S25" i="230"/>
  <c r="J24" i="230"/>
  <c r="AN24" i="230"/>
  <c r="AB24" i="230"/>
  <c r="S24" i="230"/>
  <c r="J23" i="230"/>
  <c r="AR23" i="230"/>
  <c r="AN23" i="230"/>
  <c r="AB23" i="230"/>
  <c r="S23" i="230"/>
  <c r="J22" i="230"/>
  <c r="AN22" i="230"/>
  <c r="AB22" i="230"/>
  <c r="S22" i="230"/>
  <c r="J21" i="230"/>
  <c r="AX21" i="230"/>
  <c r="AX22" i="230" s="1"/>
  <c r="AR21" i="230"/>
  <c r="AN21" i="230"/>
  <c r="AB21" i="230"/>
  <c r="S21" i="230"/>
  <c r="J20" i="230"/>
  <c r="AN20" i="230"/>
  <c r="AB20" i="230"/>
  <c r="S20" i="230"/>
  <c r="J19" i="230"/>
  <c r="AR19" i="230"/>
  <c r="AN19" i="230"/>
  <c r="AB19" i="230"/>
  <c r="S19" i="230"/>
  <c r="J18" i="230"/>
  <c r="AN18" i="230"/>
  <c r="AB18" i="230"/>
  <c r="S18" i="230"/>
  <c r="AR17" i="230"/>
  <c r="AN17" i="230"/>
  <c r="AB17" i="230"/>
  <c r="S17" i="230"/>
  <c r="J17" i="230"/>
  <c r="AN16" i="230"/>
  <c r="AB16" i="230"/>
  <c r="S16" i="230"/>
  <c r="J16" i="230"/>
  <c r="AR15" i="230"/>
  <c r="AN15" i="230"/>
  <c r="AB15" i="230"/>
  <c r="S15" i="230"/>
  <c r="J15" i="230"/>
  <c r="AN14" i="230"/>
  <c r="AB14" i="230"/>
  <c r="S14" i="230"/>
  <c r="J14" i="230"/>
  <c r="AR13" i="230"/>
  <c r="AN13" i="230"/>
  <c r="AB13" i="230"/>
  <c r="S13" i="230"/>
  <c r="J13" i="230"/>
  <c r="AN12" i="230"/>
  <c r="AB12" i="230"/>
  <c r="S12" i="230"/>
  <c r="J12" i="230"/>
  <c r="AR11" i="230"/>
  <c r="AN11" i="230"/>
  <c r="AB11" i="230"/>
  <c r="S11" i="230"/>
  <c r="J11" i="230"/>
  <c r="AN10" i="230"/>
  <c r="AB10" i="230"/>
  <c r="S10" i="230"/>
  <c r="J10" i="230"/>
  <c r="AR9" i="230"/>
  <c r="AN9" i="230"/>
  <c r="AB9" i="230"/>
  <c r="S9" i="230"/>
  <c r="J9" i="230"/>
  <c r="AN8" i="230"/>
  <c r="AB8" i="230"/>
  <c r="S8" i="230"/>
  <c r="J8" i="230"/>
  <c r="AR7" i="230"/>
  <c r="AN7" i="230"/>
  <c r="AB7" i="230"/>
  <c r="S7" i="230"/>
  <c r="J7" i="230"/>
  <c r="AN6" i="230"/>
  <c r="AB6" i="230"/>
  <c r="S6" i="230"/>
  <c r="J6" i="230"/>
  <c r="AR5" i="230"/>
  <c r="AN5" i="230"/>
  <c r="AB5" i="230"/>
  <c r="S5" i="230"/>
  <c r="F5" i="230"/>
  <c r="J5" i="230" s="1"/>
  <c r="AG62" i="230" l="1"/>
  <c r="D59" i="230"/>
  <c r="D61" i="230" s="1"/>
  <c r="D63" i="230" s="1"/>
  <c r="AP60" i="230"/>
  <c r="AT60" i="230" s="1"/>
  <c r="T62" i="230" l="1"/>
  <c r="T63" i="230" s="1"/>
  <c r="AC62" i="230" l="1"/>
  <c r="AC63" i="230" s="1"/>
  <c r="AM62" i="230" s="1"/>
  <c r="AM63" i="230" s="1"/>
  <c r="E18" i="134" l="1"/>
</calcChain>
</file>

<file path=xl/sharedStrings.xml><?xml version="1.0" encoding="utf-8"?>
<sst xmlns="http://schemas.openxmlformats.org/spreadsheetml/2006/main" count="2651" uniqueCount="190">
  <si>
    <t>合計</t>
    <rPh sb="0" eb="2">
      <t>ゴウケイ</t>
    </rPh>
    <phoneticPr fontId="3"/>
  </si>
  <si>
    <t>体育館代</t>
    <rPh sb="0" eb="3">
      <t>タイイクカン</t>
    </rPh>
    <rPh sb="3" eb="4">
      <t>ダイ</t>
    </rPh>
    <phoneticPr fontId="3"/>
  </si>
  <si>
    <t>保険</t>
    <rPh sb="0" eb="2">
      <t>ホケン</t>
    </rPh>
    <phoneticPr fontId="3"/>
  </si>
  <si>
    <t>左以外で</t>
    <rPh sb="0" eb="1">
      <t>ヒダリ</t>
    </rPh>
    <rPh sb="1" eb="3">
      <t>イガイ</t>
    </rPh>
    <phoneticPr fontId="3"/>
  </si>
  <si>
    <t>ｵｰﾌﾟﾝ
参加</t>
    <rPh sb="6" eb="8">
      <t>サンカ</t>
    </rPh>
    <phoneticPr fontId="3"/>
  </si>
  <si>
    <t>曽我部雅勝</t>
    <rPh sb="0" eb="3">
      <t>ソガベ</t>
    </rPh>
    <rPh sb="3" eb="5">
      <t>マサカツ</t>
    </rPh>
    <phoneticPr fontId="3"/>
  </si>
  <si>
    <t>参加費</t>
    <rPh sb="0" eb="2">
      <t>サンカ</t>
    </rPh>
    <rPh sb="2" eb="3">
      <t>ヒ</t>
    </rPh>
    <phoneticPr fontId="3"/>
  </si>
  <si>
    <t>＜収入＞</t>
    <rPh sb="1" eb="3">
      <t>シュウニュウ</t>
    </rPh>
    <phoneticPr fontId="3"/>
  </si>
  <si>
    <t>＜支出＞</t>
    <rPh sb="1" eb="3">
      <t>シシュツ</t>
    </rPh>
    <phoneticPr fontId="3"/>
  </si>
  <si>
    <t>終了時刻</t>
    <rPh sb="0" eb="2">
      <t>シュウリョウ</t>
    </rPh>
    <rPh sb="2" eb="4">
      <t>ジコク</t>
    </rPh>
    <phoneticPr fontId="3"/>
  </si>
  <si>
    <t>開始時刻</t>
    <rPh sb="0" eb="2">
      <t>カイシ</t>
    </rPh>
    <rPh sb="2" eb="4">
      <t>ジコク</t>
    </rPh>
    <phoneticPr fontId="3"/>
  </si>
  <si>
    <t>消費時間</t>
    <rPh sb="0" eb="2">
      <t>ショウヒ</t>
    </rPh>
    <rPh sb="2" eb="4">
      <t>ジカン</t>
    </rPh>
    <phoneticPr fontId="3"/>
  </si>
  <si>
    <t>1ｹﾞｰﾑ時間</t>
    <rPh sb="5" eb="7">
      <t>ジカン</t>
    </rPh>
    <phoneticPr fontId="3"/>
  </si>
  <si>
    <t>1ｺｰﾄ当たり</t>
    <rPh sb="4" eb="5">
      <t>ア</t>
    </rPh>
    <phoneticPr fontId="3"/>
  </si>
  <si>
    <t>位</t>
    <rPh sb="0" eb="1">
      <t>イ</t>
    </rPh>
    <phoneticPr fontId="3"/>
  </si>
  <si>
    <t>③</t>
    <phoneticPr fontId="3"/>
  </si>
  <si>
    <t>あ</t>
    <phoneticPr fontId="3"/>
  </si>
  <si>
    <t>い</t>
    <phoneticPr fontId="3"/>
  </si>
  <si>
    <t>う</t>
    <phoneticPr fontId="3"/>
  </si>
  <si>
    <t>え</t>
    <phoneticPr fontId="3"/>
  </si>
  <si>
    <t>お</t>
    <phoneticPr fontId="3"/>
  </si>
  <si>
    <t>か</t>
    <phoneticPr fontId="3"/>
  </si>
  <si>
    <t>き</t>
    <phoneticPr fontId="3"/>
  </si>
  <si>
    <t>く</t>
    <phoneticPr fontId="3"/>
  </si>
  <si>
    <t>長原凪沙</t>
    <rPh sb="0" eb="2">
      <t>ナガハラ</t>
    </rPh>
    <rPh sb="2" eb="3">
      <t>ナギ</t>
    </rPh>
    <rPh sb="3" eb="4">
      <t>サ</t>
    </rPh>
    <phoneticPr fontId="3"/>
  </si>
  <si>
    <t>（参加費）－（支払合計）＝　</t>
    <rPh sb="1" eb="3">
      <t>サンカ</t>
    </rPh>
    <rPh sb="3" eb="4">
      <t>ヒ</t>
    </rPh>
    <rPh sb="7" eb="9">
      <t>シハラ</t>
    </rPh>
    <rPh sb="9" eb="11">
      <t>ゴウケイ</t>
    </rPh>
    <phoneticPr fontId="3"/>
  </si>
  <si>
    <t>①</t>
    <phoneticPr fontId="3"/>
  </si>
  <si>
    <t>土居中
女１</t>
    <rPh sb="0" eb="2">
      <t>ドイ</t>
    </rPh>
    <rPh sb="2" eb="3">
      <t>チュウ</t>
    </rPh>
    <rPh sb="3" eb="4">
      <t>ミヤナカ</t>
    </rPh>
    <rPh sb="4" eb="5">
      <t>ジョ</t>
    </rPh>
    <phoneticPr fontId="3"/>
  </si>
  <si>
    <t>土居中
女２</t>
    <rPh sb="0" eb="2">
      <t>ドイ</t>
    </rPh>
    <rPh sb="2" eb="3">
      <t>チュウ</t>
    </rPh>
    <rPh sb="3" eb="4">
      <t>ミヤナカ</t>
    </rPh>
    <rPh sb="4" eb="5">
      <t>ジョ</t>
    </rPh>
    <phoneticPr fontId="3"/>
  </si>
  <si>
    <t>三島高
１</t>
    <rPh sb="0" eb="2">
      <t>ミシマ</t>
    </rPh>
    <rPh sb="2" eb="3">
      <t>ダカ</t>
    </rPh>
    <phoneticPr fontId="3"/>
  </si>
  <si>
    <t>長原芽美</t>
    <rPh sb="0" eb="2">
      <t>ナガハラ</t>
    </rPh>
    <rPh sb="2" eb="3">
      <t>メ</t>
    </rPh>
    <rPh sb="3" eb="4">
      <t>ミ</t>
    </rPh>
    <phoneticPr fontId="3"/>
  </si>
  <si>
    <t>三木空翔</t>
    <rPh sb="0" eb="2">
      <t>ミキ</t>
    </rPh>
    <rPh sb="2" eb="3">
      <t>ソラ</t>
    </rPh>
    <rPh sb="3" eb="4">
      <t>ショウ</t>
    </rPh>
    <phoneticPr fontId="3"/>
  </si>
  <si>
    <t>ｹﾞｰﾑ数</t>
    <rPh sb="4" eb="5">
      <t>スウ</t>
    </rPh>
    <phoneticPr fontId="3"/>
  </si>
  <si>
    <t>※高校３年生は一般で</t>
    <rPh sb="1" eb="3">
      <t>コウコウ</t>
    </rPh>
    <rPh sb="4" eb="6">
      <t>ネンセイ</t>
    </rPh>
    <rPh sb="7" eb="9">
      <t>イッパン</t>
    </rPh>
    <phoneticPr fontId="3"/>
  </si>
  <si>
    <t>　参加自由。</t>
    <rPh sb="1" eb="3">
      <t>サンカ</t>
    </rPh>
    <rPh sb="3" eb="5">
      <t>ジユウ</t>
    </rPh>
    <phoneticPr fontId="3"/>
  </si>
  <si>
    <t>（学生大会の結果は関係なし）</t>
    <rPh sb="1" eb="3">
      <t>ガクセイ</t>
    </rPh>
    <rPh sb="3" eb="5">
      <t>タイカイ</t>
    </rPh>
    <rPh sb="6" eb="8">
      <t>ケッカ</t>
    </rPh>
    <rPh sb="9" eb="11">
      <t>カンケイ</t>
    </rPh>
    <phoneticPr fontId="3"/>
  </si>
  <si>
    <t>監督推薦枠１～２名程度</t>
    <rPh sb="0" eb="2">
      <t>カントク</t>
    </rPh>
    <rPh sb="2" eb="4">
      <t>スイセン</t>
    </rPh>
    <rPh sb="4" eb="5">
      <t>ワク</t>
    </rPh>
    <rPh sb="8" eb="9">
      <t>メイ</t>
    </rPh>
    <rPh sb="9" eb="11">
      <t>テイド</t>
    </rPh>
    <phoneticPr fontId="3"/>
  </si>
  <si>
    <t>ﾀﾞﾌﾞﾙｽ ﾘｰｸﾞ戦</t>
    <rPh sb="11" eb="12">
      <t>セン</t>
    </rPh>
    <phoneticPr fontId="3"/>
  </si>
  <si>
    <t>④</t>
    <phoneticPr fontId="3"/>
  </si>
  <si>
    <t>最終順位</t>
    <rPh sb="0" eb="2">
      <t>サイシュウ</t>
    </rPh>
    <rPh sb="2" eb="4">
      <t>ジュンイ</t>
    </rPh>
    <phoneticPr fontId="3"/>
  </si>
  <si>
    <t>Ａ</t>
    <phoneticPr fontId="3"/>
  </si>
  <si>
    <t>Ｂ</t>
    <phoneticPr fontId="3"/>
  </si>
  <si>
    <t>Ｃ</t>
    <phoneticPr fontId="3"/>
  </si>
  <si>
    <t>Ｄ</t>
    <phoneticPr fontId="3"/>
  </si>
  <si>
    <t>賞</t>
    <rPh sb="0" eb="1">
      <t>ショウ</t>
    </rPh>
    <phoneticPr fontId="3"/>
  </si>
  <si>
    <t>賞品</t>
    <rPh sb="0" eb="2">
      <t>ショウヒン</t>
    </rPh>
    <phoneticPr fontId="3"/>
  </si>
  <si>
    <t>シャトル10本</t>
    <rPh sb="6" eb="7">
      <t>ホン</t>
    </rPh>
    <phoneticPr fontId="3"/>
  </si>
  <si>
    <t>協会負担</t>
    <rPh sb="0" eb="2">
      <t>キョウカイ</t>
    </rPh>
    <rPh sb="2" eb="4">
      <t>フタン</t>
    </rPh>
    <phoneticPr fontId="3"/>
  </si>
  <si>
    <t>シャトル</t>
    <phoneticPr fontId="3"/>
  </si>
  <si>
    <t>減免</t>
    <rPh sb="0" eb="2">
      <t>ゲンメン</t>
    </rPh>
    <phoneticPr fontId="3"/>
  </si>
  <si>
    <t>②</t>
    <phoneticPr fontId="3"/>
  </si>
  <si>
    <t>三島高
女２</t>
    <rPh sb="0" eb="2">
      <t>ミシマ</t>
    </rPh>
    <rPh sb="2" eb="3">
      <t>ダカ</t>
    </rPh>
    <rPh sb="4" eb="5">
      <t>オンナ</t>
    </rPh>
    <phoneticPr fontId="3"/>
  </si>
  <si>
    <t>武村蒼</t>
    <rPh sb="0" eb="2">
      <t>タケムラ</t>
    </rPh>
    <rPh sb="2" eb="3">
      <t>アオイ</t>
    </rPh>
    <phoneticPr fontId="3"/>
  </si>
  <si>
    <t>飛鷹勇太</t>
    <rPh sb="0" eb="2">
      <t>ヒダカ</t>
    </rPh>
    <rPh sb="2" eb="4">
      <t>ユウタ</t>
    </rPh>
    <phoneticPr fontId="3"/>
  </si>
  <si>
    <t>高橋幸弥</t>
    <rPh sb="0" eb="2">
      <t>タカハシ</t>
    </rPh>
    <rPh sb="2" eb="4">
      <t>ユキヤ</t>
    </rPh>
    <phoneticPr fontId="3"/>
  </si>
  <si>
    <t>古川陽菜</t>
    <rPh sb="0" eb="2">
      <t>フルカワ</t>
    </rPh>
    <rPh sb="2" eb="4">
      <t>ヒナ</t>
    </rPh>
    <phoneticPr fontId="3"/>
  </si>
  <si>
    <t>長原正悟</t>
    <rPh sb="0" eb="2">
      <t>ナガハラ</t>
    </rPh>
    <rPh sb="2" eb="3">
      <t>セイ</t>
    </rPh>
    <rPh sb="3" eb="4">
      <t>ゴ</t>
    </rPh>
    <phoneticPr fontId="3"/>
  </si>
  <si>
    <t>新宮中
１</t>
    <rPh sb="0" eb="2">
      <t>シングウ</t>
    </rPh>
    <rPh sb="2" eb="3">
      <t>チュウ</t>
    </rPh>
    <phoneticPr fontId="3"/>
  </si>
  <si>
    <t>合田拳斗</t>
    <rPh sb="0" eb="2">
      <t>ゴウダ</t>
    </rPh>
    <rPh sb="2" eb="3">
      <t>ケン</t>
    </rPh>
    <rPh sb="3" eb="4">
      <t>ト</t>
    </rPh>
    <phoneticPr fontId="3"/>
  </si>
  <si>
    <t>山川慶翔</t>
    <rPh sb="0" eb="2">
      <t>ヤマカワ</t>
    </rPh>
    <rPh sb="2" eb="3">
      <t>ケイ</t>
    </rPh>
    <rPh sb="3" eb="4">
      <t>ショウ</t>
    </rPh>
    <phoneticPr fontId="3"/>
  </si>
  <si>
    <t>大西英翔</t>
    <rPh sb="0" eb="2">
      <t>オオニシ</t>
    </rPh>
    <rPh sb="2" eb="3">
      <t>エイ</t>
    </rPh>
    <rPh sb="3" eb="4">
      <t>ショウ</t>
    </rPh>
    <phoneticPr fontId="3"/>
  </si>
  <si>
    <t>清水梨緒奈</t>
    <rPh sb="0" eb="2">
      <t>シミズ</t>
    </rPh>
    <rPh sb="2" eb="3">
      <t>ナシ</t>
    </rPh>
    <rPh sb="3" eb="4">
      <t>オ</t>
    </rPh>
    <rPh sb="4" eb="5">
      <t>ナ</t>
    </rPh>
    <phoneticPr fontId="3"/>
  </si>
  <si>
    <t>井川優杏</t>
    <rPh sb="0" eb="2">
      <t>イカワ</t>
    </rPh>
    <rPh sb="2" eb="3">
      <t>ユウ</t>
    </rPh>
    <rPh sb="3" eb="4">
      <t>アン</t>
    </rPh>
    <phoneticPr fontId="3"/>
  </si>
  <si>
    <t>檜垣楓花</t>
    <rPh sb="0" eb="2">
      <t>ヒガキ</t>
    </rPh>
    <rPh sb="2" eb="4">
      <t>フウカ</t>
    </rPh>
    <phoneticPr fontId="3"/>
  </si>
  <si>
    <t>檜垣潤</t>
    <rPh sb="0" eb="2">
      <t>ヒガキ</t>
    </rPh>
    <rPh sb="2" eb="3">
      <t>ジュン</t>
    </rPh>
    <phoneticPr fontId="3"/>
  </si>
  <si>
    <t>仙波史也</t>
    <rPh sb="0" eb="2">
      <t>センバ</t>
    </rPh>
    <rPh sb="2" eb="3">
      <t>シ</t>
    </rPh>
    <rPh sb="3" eb="4">
      <t>ヤ</t>
    </rPh>
    <phoneticPr fontId="3"/>
  </si>
  <si>
    <t>収入合計</t>
    <rPh sb="0" eb="2">
      <t>シュウニュウ</t>
    </rPh>
    <rPh sb="2" eb="4">
      <t>ゴウケイ</t>
    </rPh>
    <phoneticPr fontId="3"/>
  </si>
  <si>
    <t>体育館机等</t>
    <rPh sb="0" eb="3">
      <t>タイイクカン</t>
    </rPh>
    <rPh sb="3" eb="4">
      <t>ツクエ</t>
    </rPh>
    <rPh sb="4" eb="5">
      <t>トウ</t>
    </rPh>
    <phoneticPr fontId="3"/>
  </si>
  <si>
    <t>支出合計</t>
    <rPh sb="0" eb="2">
      <t>シシュツ</t>
    </rPh>
    <rPh sb="2" eb="4">
      <t>ゴウケイ</t>
    </rPh>
    <phoneticPr fontId="3"/>
  </si>
  <si>
    <t>賞品</t>
    <rPh sb="0" eb="2">
      <t>ショウヒン</t>
    </rPh>
    <phoneticPr fontId="3"/>
  </si>
  <si>
    <t>Ｅ</t>
    <phoneticPr fontId="3"/>
  </si>
  <si>
    <t>Ｆ</t>
    <phoneticPr fontId="3"/>
  </si>
  <si>
    <t>Ｇ</t>
    <phoneticPr fontId="3"/>
  </si>
  <si>
    <t>山中芽依</t>
    <rPh sb="0" eb="2">
      <t>ヤマナカ</t>
    </rPh>
    <rPh sb="2" eb="3">
      <t>メ</t>
    </rPh>
    <rPh sb="3" eb="4">
      <t>イ</t>
    </rPh>
    <phoneticPr fontId="3"/>
  </si>
  <si>
    <t>１５点</t>
    <phoneticPr fontId="3"/>
  </si>
  <si>
    <t>Ｈ</t>
    <phoneticPr fontId="3"/>
  </si>
  <si>
    <t>Ｉ</t>
    <phoneticPr fontId="3"/>
  </si>
  <si>
    <t>Ｋ</t>
    <phoneticPr fontId="3"/>
  </si>
  <si>
    <t>Ｊ</t>
    <phoneticPr fontId="3"/>
  </si>
  <si>
    <t>三島高
女３</t>
    <rPh sb="0" eb="2">
      <t>ミシマ</t>
    </rPh>
    <rPh sb="2" eb="3">
      <t>ダカ</t>
    </rPh>
    <rPh sb="4" eb="5">
      <t>オンナ</t>
    </rPh>
    <phoneticPr fontId="3"/>
  </si>
  <si>
    <t>三島高
２</t>
    <rPh sb="0" eb="2">
      <t>ミシマ</t>
    </rPh>
    <rPh sb="2" eb="3">
      <t>ダカ</t>
    </rPh>
    <phoneticPr fontId="3"/>
  </si>
  <si>
    <t>木村翔太</t>
    <rPh sb="0" eb="2">
      <t>キムラ</t>
    </rPh>
    <rPh sb="2" eb="4">
      <t>ショウタ</t>
    </rPh>
    <phoneticPr fontId="3"/>
  </si>
  <si>
    <t>岸本望来</t>
    <rPh sb="0" eb="2">
      <t>キシモト</t>
    </rPh>
    <rPh sb="2" eb="3">
      <t>ノゾミ</t>
    </rPh>
    <rPh sb="3" eb="4">
      <t>キ</t>
    </rPh>
    <phoneticPr fontId="3"/>
  </si>
  <si>
    <t>高津圭吾</t>
    <rPh sb="0" eb="2">
      <t>コウヅ</t>
    </rPh>
    <rPh sb="2" eb="4">
      <t>ケイゴ</t>
    </rPh>
    <phoneticPr fontId="3"/>
  </si>
  <si>
    <t>高橋裕夢</t>
    <rPh sb="0" eb="2">
      <t>タカハシ</t>
    </rPh>
    <rPh sb="2" eb="3">
      <t>ユウ</t>
    </rPh>
    <rPh sb="3" eb="4">
      <t>ユメ</t>
    </rPh>
    <phoneticPr fontId="3"/>
  </si>
  <si>
    <t>秋山太志</t>
    <rPh sb="0" eb="2">
      <t>アキヤマ</t>
    </rPh>
    <rPh sb="2" eb="4">
      <t>フトシ</t>
    </rPh>
    <phoneticPr fontId="3"/>
  </si>
  <si>
    <t>野村剛史</t>
    <rPh sb="0" eb="2">
      <t>ノムラ</t>
    </rPh>
    <rPh sb="2" eb="4">
      <t>ツヨシ</t>
    </rPh>
    <phoneticPr fontId="3"/>
  </si>
  <si>
    <t>土居高
１</t>
    <rPh sb="0" eb="2">
      <t>ドイ</t>
    </rPh>
    <rPh sb="2" eb="3">
      <t>ダカ</t>
    </rPh>
    <phoneticPr fontId="3"/>
  </si>
  <si>
    <t>新宮中
２</t>
    <rPh sb="0" eb="2">
      <t>シングウ</t>
    </rPh>
    <rPh sb="2" eb="3">
      <t>チュウ</t>
    </rPh>
    <phoneticPr fontId="3"/>
  </si>
  <si>
    <t>菅原凌賀</t>
    <rPh sb="0" eb="2">
      <t>スガワラ</t>
    </rPh>
    <rPh sb="2" eb="3">
      <t>リョウ</t>
    </rPh>
    <rPh sb="3" eb="4">
      <t>ガ</t>
    </rPh>
    <phoneticPr fontId="3"/>
  </si>
  <si>
    <t>眞鍋頼斗</t>
    <rPh sb="0" eb="2">
      <t>マナベ</t>
    </rPh>
    <rPh sb="2" eb="3">
      <t>ライ</t>
    </rPh>
    <rPh sb="3" eb="4">
      <t>ト</t>
    </rPh>
    <phoneticPr fontId="3"/>
  </si>
  <si>
    <t>新宮中
女１</t>
    <rPh sb="0" eb="2">
      <t>シングウ</t>
    </rPh>
    <rPh sb="2" eb="3">
      <t>チュウ</t>
    </rPh>
    <rPh sb="4" eb="5">
      <t>オンナ</t>
    </rPh>
    <phoneticPr fontId="3"/>
  </si>
  <si>
    <t>内田琴羽</t>
    <rPh sb="0" eb="2">
      <t>ウチダ</t>
    </rPh>
    <rPh sb="2" eb="3">
      <t>コト</t>
    </rPh>
    <rPh sb="3" eb="4">
      <t>ワ</t>
    </rPh>
    <phoneticPr fontId="3"/>
  </si>
  <si>
    <t>土居中
２</t>
    <rPh sb="0" eb="2">
      <t>ドイ</t>
    </rPh>
    <rPh sb="2" eb="3">
      <t>チュウ</t>
    </rPh>
    <phoneticPr fontId="3"/>
  </si>
  <si>
    <t>近藤紳凱</t>
    <rPh sb="0" eb="2">
      <t>コンドウ</t>
    </rPh>
    <rPh sb="2" eb="3">
      <t>シン</t>
    </rPh>
    <rPh sb="3" eb="4">
      <t>カイ</t>
    </rPh>
    <phoneticPr fontId="3"/>
  </si>
  <si>
    <t>近藤翔天</t>
    <rPh sb="0" eb="2">
      <t>コンドウ</t>
    </rPh>
    <rPh sb="2" eb="3">
      <t>ショウ</t>
    </rPh>
    <rPh sb="3" eb="4">
      <t>テン</t>
    </rPh>
    <phoneticPr fontId="3"/>
  </si>
  <si>
    <t>鴨田雅斗</t>
    <rPh sb="0" eb="2">
      <t>カモダ</t>
    </rPh>
    <rPh sb="2" eb="3">
      <t>マサシ</t>
    </rPh>
    <rPh sb="3" eb="4">
      <t>ト</t>
    </rPh>
    <phoneticPr fontId="3"/>
  </si>
  <si>
    <t>森髙遥陽</t>
    <rPh sb="0" eb="2">
      <t>モリタカ</t>
    </rPh>
    <rPh sb="2" eb="3">
      <t>ハル</t>
    </rPh>
    <rPh sb="3" eb="4">
      <t>ヨウ</t>
    </rPh>
    <phoneticPr fontId="3"/>
  </si>
  <si>
    <t>土居中
１</t>
    <rPh sb="0" eb="2">
      <t>ドイ</t>
    </rPh>
    <rPh sb="2" eb="3">
      <t>チュウ</t>
    </rPh>
    <phoneticPr fontId="3"/>
  </si>
  <si>
    <t>山内稜太</t>
    <rPh sb="0" eb="2">
      <t>ヤマウチ</t>
    </rPh>
    <rPh sb="2" eb="4">
      <t>リョウタ</t>
    </rPh>
    <phoneticPr fontId="3"/>
  </si>
  <si>
    <t>近藤靖宏</t>
    <rPh sb="0" eb="2">
      <t>コンドウ</t>
    </rPh>
    <rPh sb="2" eb="3">
      <t>ヤス</t>
    </rPh>
    <rPh sb="3" eb="4">
      <t>ヒロシ</t>
    </rPh>
    <phoneticPr fontId="3"/>
  </si>
  <si>
    <t>森秀成</t>
    <rPh sb="0" eb="1">
      <t>モリ</t>
    </rPh>
    <rPh sb="1" eb="3">
      <t>ヒデナリ</t>
    </rPh>
    <phoneticPr fontId="3"/>
  </si>
  <si>
    <t>山内智世</t>
    <rPh sb="0" eb="1">
      <t>ヤマ</t>
    </rPh>
    <rPh sb="1" eb="2">
      <t>ウチ</t>
    </rPh>
    <rPh sb="2" eb="3">
      <t>トモ</t>
    </rPh>
    <rPh sb="3" eb="4">
      <t>セ</t>
    </rPh>
    <phoneticPr fontId="3"/>
  </si>
  <si>
    <t>内藤颯太</t>
    <rPh sb="0" eb="2">
      <t>ナイトウ</t>
    </rPh>
    <rPh sb="2" eb="4">
      <t>ソウタ</t>
    </rPh>
    <phoneticPr fontId="3"/>
  </si>
  <si>
    <t>近藤慎之介</t>
    <rPh sb="0" eb="2">
      <t>コンドウ</t>
    </rPh>
    <rPh sb="2" eb="5">
      <t>シンノスケ</t>
    </rPh>
    <phoneticPr fontId="3"/>
  </si>
  <si>
    <t>鈴木緋夏</t>
    <rPh sb="0" eb="2">
      <t>スズキ</t>
    </rPh>
    <rPh sb="2" eb="3">
      <t>ヒ</t>
    </rPh>
    <rPh sb="3" eb="4">
      <t>ナツ</t>
    </rPh>
    <phoneticPr fontId="3"/>
  </si>
  <si>
    <t>橋本万佑</t>
    <rPh sb="0" eb="2">
      <t>ハシモト</t>
    </rPh>
    <rPh sb="2" eb="3">
      <t>マン</t>
    </rPh>
    <rPh sb="3" eb="4">
      <t>ユウ</t>
    </rPh>
    <phoneticPr fontId="3"/>
  </si>
  <si>
    <t>安岡虹音</t>
    <rPh sb="0" eb="2">
      <t>ヤスオカ</t>
    </rPh>
    <rPh sb="2" eb="3">
      <t>ニジ</t>
    </rPh>
    <rPh sb="3" eb="4">
      <t>オト</t>
    </rPh>
    <phoneticPr fontId="3"/>
  </si>
  <si>
    <t>真鍋浩二</t>
    <rPh sb="0" eb="2">
      <t>マナベ</t>
    </rPh>
    <rPh sb="2" eb="4">
      <t>コウジ</t>
    </rPh>
    <phoneticPr fontId="3"/>
  </si>
  <si>
    <t>大石修伍</t>
    <rPh sb="0" eb="2">
      <t>オオイシ</t>
    </rPh>
    <rPh sb="2" eb="3">
      <t>オサム</t>
    </rPh>
    <rPh sb="3" eb="4">
      <t>ゴ</t>
    </rPh>
    <phoneticPr fontId="3"/>
  </si>
  <si>
    <t>石川祥稀</t>
    <rPh sb="0" eb="2">
      <t>イシカワ</t>
    </rPh>
    <rPh sb="2" eb="3">
      <t>ショウ</t>
    </rPh>
    <rPh sb="3" eb="4">
      <t>キ</t>
    </rPh>
    <phoneticPr fontId="3"/>
  </si>
  <si>
    <t>江口愛紀</t>
    <rPh sb="0" eb="2">
      <t>エグチ</t>
    </rPh>
    <rPh sb="2" eb="3">
      <t>アイ</t>
    </rPh>
    <rPh sb="3" eb="4">
      <t>キ</t>
    </rPh>
    <phoneticPr fontId="3"/>
  </si>
  <si>
    <t>眞鍋心優</t>
    <rPh sb="0" eb="4">
      <t>マナベシンユウ</t>
    </rPh>
    <phoneticPr fontId="3"/>
  </si>
  <si>
    <t>山中杏里</t>
    <rPh sb="0" eb="4">
      <t>ヤマナカアンリ</t>
    </rPh>
    <phoneticPr fontId="3"/>
  </si>
  <si>
    <t>池内一優</t>
    <rPh sb="0" eb="4">
      <t>イケウチイチユウ</t>
    </rPh>
    <phoneticPr fontId="3"/>
  </si>
  <si>
    <t>猪川ももか</t>
    <rPh sb="0" eb="2">
      <t>イノカワ</t>
    </rPh>
    <phoneticPr fontId="3"/>
  </si>
  <si>
    <t>松尾海里</t>
    <rPh sb="0" eb="4">
      <t>マツオカイリ</t>
    </rPh>
    <phoneticPr fontId="3"/>
  </si>
  <si>
    <t>續木友葵</t>
    <rPh sb="0" eb="2">
      <t>ツズキキ</t>
    </rPh>
    <rPh sb="2" eb="3">
      <t>トモ</t>
    </rPh>
    <rPh sb="3" eb="4">
      <t>アオイ</t>
    </rPh>
    <phoneticPr fontId="3"/>
  </si>
  <si>
    <t>山下優依</t>
    <rPh sb="0" eb="2">
      <t>ヤマシタ</t>
    </rPh>
    <rPh sb="2" eb="4">
      <t>ユイ</t>
    </rPh>
    <phoneticPr fontId="3"/>
  </si>
  <si>
    <t>藤田夢那</t>
    <rPh sb="0" eb="2">
      <t>フジタ</t>
    </rPh>
    <rPh sb="2" eb="3">
      <t>ユメ</t>
    </rPh>
    <rPh sb="3" eb="4">
      <t>ナ</t>
    </rPh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</si>
  <si>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</si>
  <si>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</si>
  <si>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</si>
  <si>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</si>
  <si>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</si>
  <si>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</si>
  <si>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</si>
  <si>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⑫</t>
    <phoneticPr fontId="3"/>
  </si>
  <si>
    <t>⑬</t>
    <phoneticPr fontId="3"/>
  </si>
  <si>
    <t>け</t>
    <phoneticPr fontId="3"/>
  </si>
  <si>
    <t>こ</t>
    <phoneticPr fontId="3"/>
  </si>
  <si>
    <t>さ</t>
    <phoneticPr fontId="3"/>
  </si>
  <si>
    <t>し</t>
    <phoneticPr fontId="3"/>
  </si>
  <si>
    <t>す</t>
    <phoneticPr fontId="3"/>
  </si>
  <si>
    <t>ｸﾞﾙｰﾌﾟ-</t>
    <phoneticPr fontId="3"/>
  </si>
  <si>
    <t>1位</t>
    <rPh sb="1" eb="2">
      <t>イ</t>
    </rPh>
    <phoneticPr fontId="3"/>
  </si>
  <si>
    <t>2位</t>
    <rPh sb="1" eb="2">
      <t>イ</t>
    </rPh>
    <phoneticPr fontId="3"/>
  </si>
  <si>
    <t>3位</t>
    <rPh sb="1" eb="2">
      <t>イ</t>
    </rPh>
    <phoneticPr fontId="3"/>
  </si>
  <si>
    <t>4位</t>
    <rPh sb="1" eb="2">
      <t>イ</t>
    </rPh>
    <phoneticPr fontId="3"/>
  </si>
  <si>
    <t>１１点</t>
    <phoneticPr fontId="3"/>
  </si>
  <si>
    <t>Ｌ</t>
    <phoneticPr fontId="3"/>
  </si>
  <si>
    <t>Ｍ</t>
    <phoneticPr fontId="3"/>
  </si>
  <si>
    <t>-</t>
    <phoneticPr fontId="3"/>
  </si>
  <si>
    <t>令和2年3月8日（日） 会長杯一般の部出場枠</t>
    <rPh sb="0" eb="2">
      <t>レイワ</t>
    </rPh>
    <rPh sb="3" eb="4">
      <t>ネン</t>
    </rPh>
    <rPh sb="5" eb="6">
      <t>ガツ</t>
    </rPh>
    <rPh sb="7" eb="8">
      <t>ヒ</t>
    </rPh>
    <rPh sb="9" eb="10">
      <t>ヒ</t>
    </rPh>
    <rPh sb="12" eb="14">
      <t>カイチョウ</t>
    </rPh>
    <rPh sb="14" eb="15">
      <t>ハイ</t>
    </rPh>
    <rPh sb="15" eb="17">
      <t>イッパン</t>
    </rPh>
    <rPh sb="18" eb="19">
      <t>ブ</t>
    </rPh>
    <rPh sb="19" eb="21">
      <t>シュツジョウ</t>
    </rPh>
    <rPh sb="21" eb="22">
      <t>ワク</t>
    </rPh>
    <phoneticPr fontId="3"/>
  </si>
  <si>
    <t>R元.12.8結果</t>
    <rPh sb="1" eb="2">
      <t>ガン</t>
    </rPh>
    <rPh sb="7" eb="9">
      <t>ケッカ</t>
    </rPh>
    <phoneticPr fontId="3"/>
  </si>
  <si>
    <t>１位</t>
    <rPh sb="1" eb="2">
      <t>イ</t>
    </rPh>
    <phoneticPr fontId="3"/>
  </si>
  <si>
    <t>２位</t>
    <rPh sb="1" eb="2">
      <t>イ</t>
    </rPh>
    <phoneticPr fontId="3"/>
  </si>
  <si>
    <t>３位</t>
    <rPh sb="1" eb="2">
      <t>イ</t>
    </rPh>
    <phoneticPr fontId="3"/>
  </si>
  <si>
    <t>４位</t>
    <rPh sb="1" eb="2">
      <t>イ</t>
    </rPh>
    <phoneticPr fontId="3"/>
  </si>
  <si>
    <t>５位</t>
    <rPh sb="1" eb="2">
      <t>イ</t>
    </rPh>
    <phoneticPr fontId="3"/>
  </si>
  <si>
    <t>６位</t>
    <rPh sb="1" eb="2">
      <t>イ</t>
    </rPh>
    <phoneticPr fontId="3"/>
  </si>
  <si>
    <t>７位</t>
    <rPh sb="1" eb="2">
      <t>イ</t>
    </rPh>
    <phoneticPr fontId="3"/>
  </si>
  <si>
    <t>８位</t>
    <rPh sb="1" eb="2">
      <t>イ</t>
    </rPh>
    <phoneticPr fontId="3"/>
  </si>
  <si>
    <t>９位</t>
    <rPh sb="1" eb="2">
      <t>イ</t>
    </rPh>
    <phoneticPr fontId="3"/>
  </si>
  <si>
    <t>１０位</t>
    <rPh sb="2" eb="3">
      <t>イ</t>
    </rPh>
    <phoneticPr fontId="3"/>
  </si>
  <si>
    <t>１１位</t>
    <rPh sb="2" eb="3">
      <t>イ</t>
    </rPh>
    <phoneticPr fontId="3"/>
  </si>
  <si>
    <t>１２位</t>
    <rPh sb="2" eb="3">
      <t>イ</t>
    </rPh>
    <phoneticPr fontId="3"/>
  </si>
  <si>
    <t>１３位</t>
    <rPh sb="2" eb="3">
      <t>イ</t>
    </rPh>
    <phoneticPr fontId="3"/>
  </si>
  <si>
    <t>１４位</t>
    <rPh sb="2" eb="3">
      <t>イ</t>
    </rPh>
    <phoneticPr fontId="3"/>
  </si>
  <si>
    <t>１５位</t>
    <rPh sb="2" eb="3">
      <t>イ</t>
    </rPh>
    <phoneticPr fontId="3"/>
  </si>
  <si>
    <t>昼食
（30分）</t>
    <rPh sb="0" eb="2">
      <t>チュウショク</t>
    </rPh>
    <rPh sb="6" eb="7">
      <t>フン</t>
    </rPh>
    <phoneticPr fontId="3"/>
  </si>
  <si>
    <t>２１点</t>
    <phoneticPr fontId="3"/>
  </si>
  <si>
    <t xml:space="preserve">  R元年年12月8日(日)　参加人数52名</t>
    <rPh sb="3" eb="5">
      <t>ガンネン</t>
    </rPh>
    <phoneticPr fontId="3"/>
  </si>
  <si>
    <t>58名×100円</t>
    <rPh sb="2" eb="3">
      <t>メイ</t>
    </rPh>
    <rPh sb="7" eb="8">
      <t>エン</t>
    </rPh>
    <phoneticPr fontId="3"/>
  </si>
  <si>
    <t>10本×3580円</t>
    <rPh sb="2" eb="3">
      <t>ホン</t>
    </rPh>
    <rPh sb="8" eb="9">
      <t>エン</t>
    </rPh>
    <phoneticPr fontId="3"/>
  </si>
  <si>
    <t>体育館代</t>
    <rPh sb="0" eb="3">
      <t>タイイクカン</t>
    </rPh>
    <rPh sb="3" eb="4">
      <t>ダイ</t>
    </rPh>
    <phoneticPr fontId="3"/>
  </si>
  <si>
    <t>時間追加19時まで</t>
    <rPh sb="0" eb="2">
      <t>ジカン</t>
    </rPh>
    <rPh sb="2" eb="4">
      <t>ツイカ</t>
    </rPh>
    <rPh sb="6" eb="7">
      <t>ジ</t>
    </rPh>
    <phoneticPr fontId="3"/>
  </si>
  <si>
    <t>菓子</t>
    <rPh sb="0" eb="2">
      <t>カシ</t>
    </rPh>
    <phoneticPr fontId="3"/>
  </si>
  <si>
    <t>机1、椅子3</t>
    <rPh sb="0" eb="1">
      <t>ツクエ</t>
    </rPh>
    <rPh sb="3" eb="5">
      <t>イス</t>
    </rPh>
    <phoneticPr fontId="3"/>
  </si>
  <si>
    <t>シール</t>
    <phoneticPr fontId="3"/>
  </si>
  <si>
    <t>57名×1000円</t>
    <rPh sb="2" eb="3">
      <t>メイ</t>
    </rPh>
    <rPh sb="8" eb="9">
      <t>エン</t>
    </rPh>
    <phoneticPr fontId="3"/>
  </si>
  <si>
    <t>なし</t>
    <phoneticPr fontId="3"/>
  </si>
  <si>
    <t>川之江
高３</t>
    <rPh sb="0" eb="3">
      <t>カワノエ</t>
    </rPh>
    <rPh sb="4" eb="5">
      <t>コウ</t>
    </rPh>
    <phoneticPr fontId="3"/>
  </si>
  <si>
    <t>第８回会長杯 市内学生シングルス普及大会（教室）</t>
    <rPh sb="3" eb="5">
      <t>カイチョウ</t>
    </rPh>
    <rPh sb="5" eb="6">
      <t>ハイ</t>
    </rPh>
    <rPh sb="9" eb="11">
      <t>ガクセイ</t>
    </rPh>
    <rPh sb="21" eb="23">
      <t>キョウシツ</t>
    </rPh>
    <phoneticPr fontId="3"/>
  </si>
  <si>
    <t>未払い</t>
    <rPh sb="0" eb="1">
      <t>ミ</t>
    </rPh>
    <rPh sb="1" eb="2">
      <t>ハラ</t>
    </rPh>
    <phoneticPr fontId="3"/>
  </si>
  <si>
    <t>三島西
中３</t>
    <rPh sb="0" eb="2">
      <t>ミシマ</t>
    </rPh>
    <rPh sb="2" eb="3">
      <t>ニシ</t>
    </rPh>
    <rPh sb="4" eb="5">
      <t>チュウ</t>
    </rPh>
    <phoneticPr fontId="3"/>
  </si>
  <si>
    <t>２１点</t>
    <phoneticPr fontId="3"/>
  </si>
  <si>
    <t>ｸﾞﾙｰﾌﾟ</t>
    <phoneticPr fontId="3"/>
  </si>
  <si>
    <t>①の結果</t>
    <rPh sb="2" eb="4">
      <t>ケッカ</t>
    </rPh>
    <phoneticPr fontId="3"/>
  </si>
  <si>
    <t>準備したシャトル10本（120個）</t>
    <rPh sb="0" eb="2">
      <t>ジュンビ</t>
    </rPh>
    <rPh sb="10" eb="11">
      <t>ホン</t>
    </rPh>
    <rPh sb="15" eb="16">
      <t>コ</t>
    </rPh>
    <phoneticPr fontId="3"/>
  </si>
  <si>
    <t>閉会式をすぐに行い、17:05に解散。</t>
    <rPh sb="0" eb="3">
      <t>ヘイカイシキ</t>
    </rPh>
    <rPh sb="7" eb="8">
      <t>オコナ</t>
    </rPh>
    <rPh sb="16" eb="18">
      <t>カイサン</t>
    </rPh>
    <phoneticPr fontId="3"/>
  </si>
  <si>
    <r>
      <rPr>
        <sz val="40"/>
        <color theme="1"/>
        <rFont val="ＭＳ Ｐゴシック"/>
        <family val="3"/>
        <charset val="128"/>
      </rPr>
      <t>①</t>
    </r>
    <r>
      <rPr>
        <sz val="20"/>
        <color theme="1"/>
        <rFont val="ＭＳ Ｐゴシック"/>
        <family val="3"/>
        <charset val="128"/>
      </rPr>
      <t>ﾘｰｸﾞ戦</t>
    </r>
    <rPh sb="5" eb="6">
      <t>セン</t>
    </rPh>
    <phoneticPr fontId="3"/>
  </si>
  <si>
    <r>
      <rPr>
        <sz val="40"/>
        <color theme="1"/>
        <rFont val="ＭＳ Ｐゴシック"/>
        <family val="3"/>
        <charset val="128"/>
      </rPr>
      <t>②</t>
    </r>
    <r>
      <rPr>
        <sz val="20"/>
        <color theme="1"/>
        <rFont val="ＭＳ Ｐゴシック"/>
        <family val="3"/>
        <charset val="128"/>
      </rPr>
      <t>ﾘｰｸﾞ戦</t>
    </r>
    <rPh sb="5" eb="6">
      <t>セン</t>
    </rPh>
    <phoneticPr fontId="3"/>
  </si>
  <si>
    <r>
      <rPr>
        <sz val="40"/>
        <color theme="1"/>
        <rFont val="ＭＳ Ｐゴシック"/>
        <family val="3"/>
        <charset val="128"/>
      </rPr>
      <t>③</t>
    </r>
    <r>
      <rPr>
        <sz val="20"/>
        <color theme="1"/>
        <rFont val="ＭＳ Ｐゴシック"/>
        <family val="3"/>
        <charset val="128"/>
      </rPr>
      <t>ﾘｰｸﾞ戦</t>
    </r>
    <rPh sb="5" eb="6">
      <t>セン</t>
    </rPh>
    <phoneticPr fontId="3"/>
  </si>
  <si>
    <t>少し慌ただし過ぎた。</t>
    <rPh sb="0" eb="1">
      <t>スコ</t>
    </rPh>
    <rPh sb="2" eb="3">
      <t>アワ</t>
    </rPh>
    <rPh sb="6" eb="7">
      <t>ス</t>
    </rPh>
    <phoneticPr fontId="3"/>
  </si>
  <si>
    <t>シングルスは15:50頃終わり、ダブルスは</t>
    <rPh sb="11" eb="12">
      <t>コロ</t>
    </rPh>
    <rPh sb="12" eb="13">
      <t>オ</t>
    </rPh>
    <phoneticPr fontId="3"/>
  </si>
  <si>
    <t>約1時間で終了。</t>
    <phoneticPr fontId="3"/>
  </si>
  <si>
    <t>R1.12.8（日）第１回四国中央市バドミントン教室　（52名）</t>
    <rPh sb="10" eb="11">
      <t>ダイ</t>
    </rPh>
    <rPh sb="12" eb="13">
      <t>カイ</t>
    </rPh>
    <rPh sb="13" eb="18">
      <t>ｓ</t>
    </rPh>
    <rPh sb="24" eb="26">
      <t>キョウシツ</t>
    </rPh>
    <rPh sb="30" eb="31">
      <t>メイ</t>
    </rPh>
    <phoneticPr fontId="3"/>
  </si>
  <si>
    <t>グループ分けし、ゲーム形式でレベル分けし、グループ分けを繰り返した。</t>
    <rPh sb="4" eb="5">
      <t>ワ</t>
    </rPh>
    <rPh sb="11" eb="13">
      <t>ケイシキ</t>
    </rPh>
    <rPh sb="17" eb="18">
      <t>ワ</t>
    </rPh>
    <rPh sb="25" eb="26">
      <t>ワ</t>
    </rPh>
    <rPh sb="28" eb="29">
      <t>ク</t>
    </rPh>
    <rPh sb="30" eb="31">
      <t>カエ</t>
    </rPh>
    <phoneticPr fontId="3"/>
  </si>
  <si>
    <t>R1.12.8（日）第８回会長杯市内学生シングルス普及大会＆教室　（52名）</t>
    <rPh sb="10" eb="11">
      <t>ダイ</t>
    </rPh>
    <rPh sb="12" eb="13">
      <t>カイ</t>
    </rPh>
    <rPh sb="13" eb="15">
      <t>カイチョウ</t>
    </rPh>
    <rPh sb="15" eb="16">
      <t>ハイ</t>
    </rPh>
    <rPh sb="16" eb="18">
      <t>シナイ</t>
    </rPh>
    <rPh sb="18" eb="20">
      <t>ガクセイ</t>
    </rPh>
    <rPh sb="25" eb="27">
      <t>フキュウ</t>
    </rPh>
    <rPh sb="27" eb="29">
      <t>タイカイ</t>
    </rPh>
    <rPh sb="30" eb="32">
      <t>キョウシツ</t>
    </rPh>
    <rPh sb="36" eb="37">
      <t>メイ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</si>
</sst>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6" formatCode="&quot;¥&quot;#,##0;[Red]&quot;¥&quot;\-#,##0"/>
    <numFmt numFmtId="176" formatCode="&quot;×&quot;#,##0&quot;円&quot;"/>
    <numFmt numFmtId="177" formatCode="&quot;&quot;#,##0&quot; 円&quot;"/>
    <numFmt numFmtId="178" formatCode="&quot;&quot;0&quot;円/本&quot;"/>
    <numFmt numFmtId="179" formatCode="&quot;&quot;0&quot;位&quot;"/>
    <numFmt numFmtId="180" formatCode="&quot;&quot;0&quot;ｹﾞｰﾑ&quot;"/>
    <numFmt numFmtId="181" formatCode="&quot;（計&quot;0&quot;ｹﾞｰﾑ）&quot;"/>
    <numFmt numFmtId="182" formatCode="&quot;1人&quot;0&quot;ｹﾞｰﾑ&quot;"/>
    <numFmt numFmtId="183" formatCode="&quot;(&quot;0.0&quot;本)&quot;"/>
    <numFmt numFmtId="184" formatCode="&quot;&quot;#,##0&quot;円&quot;"/>
    <numFmt numFmtId="185" formatCode="&quot;ｹﾞｰﾑ数合計&quot;0&quot;個&quot;"/>
    <numFmt numFmtId="186" formatCode="&quot;-&quot;@&quot;位&quot;"/>
  </numFmts>
  <fonts count="40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sz val="24"/>
      <name val="ＭＳ Ｐ明朝"/>
      <family val="1"/>
      <charset val="128"/>
    </font>
    <font>
      <sz val="20"/>
      <name val="ＭＳ Ｐゴシック"/>
      <family val="3"/>
      <charset val="128"/>
    </font>
    <font>
      <sz val="20"/>
      <name val="ＭＳ Ｐ明朝"/>
      <family val="1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name val="標準明朝"/>
      <family val="1"/>
      <charset val="128"/>
    </font>
    <font>
      <sz val="8"/>
      <name val="ＭＳ Ｐゴシック"/>
      <family val="3"/>
      <charset val="128"/>
    </font>
    <font>
      <sz val="1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</font>
    <font>
      <sz val="15"/>
      <color theme="1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sz val="48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22"/>
      <color theme="1"/>
      <name val="ＭＳ Ｐゴシック"/>
      <family val="3"/>
      <charset val="128"/>
    </font>
    <font>
      <b/>
      <sz val="26"/>
      <color theme="1"/>
      <name val="ＭＳ Ｐゴシック"/>
      <family val="3"/>
      <charset val="128"/>
    </font>
    <font>
      <sz val="26"/>
      <color theme="1"/>
      <name val="ＭＳ Ｐゴシック"/>
      <family val="3"/>
      <charset val="128"/>
    </font>
    <font>
      <sz val="28"/>
      <color theme="1"/>
      <name val="ＭＳ Ｐゴシック"/>
      <family val="3"/>
      <charset val="128"/>
    </font>
    <font>
      <u/>
      <sz val="30"/>
      <color theme="1"/>
      <name val="ＭＳ Ｐゴシック"/>
      <family val="3"/>
      <charset val="128"/>
    </font>
    <font>
      <sz val="22"/>
      <color theme="1"/>
      <name val="ＭＳ Ｐゴシック"/>
      <family val="3"/>
      <charset val="128"/>
    </font>
    <font>
      <sz val="90"/>
      <color theme="1"/>
      <name val="ＭＳ Ｐゴシック"/>
      <family val="3"/>
      <charset val="128"/>
    </font>
    <font>
      <b/>
      <sz val="20"/>
      <color theme="1"/>
      <name val="ＭＳ Ｐゴシック"/>
      <family val="3"/>
      <charset val="128"/>
    </font>
    <font>
      <sz val="20"/>
      <color theme="1"/>
      <name val="ＭＳ Ｐゴシック"/>
      <family val="3"/>
      <charset val="128"/>
    </font>
    <font>
      <sz val="24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u/>
      <sz val="20"/>
      <color theme="1"/>
      <name val="ＭＳ Ｐゴシック"/>
      <family val="3"/>
      <charset val="128"/>
    </font>
    <font>
      <u/>
      <sz val="22"/>
      <color theme="1"/>
      <name val="ＭＳ Ｐゴシック"/>
      <family val="3"/>
      <charset val="128"/>
    </font>
    <font>
      <u/>
      <sz val="26"/>
      <color theme="1"/>
      <name val="ＭＳ Ｐゴシック"/>
      <family val="3"/>
      <charset val="128"/>
    </font>
    <font>
      <sz val="40"/>
      <color theme="1"/>
      <name val="ＭＳ Ｐゴシック"/>
      <family val="3"/>
      <charset val="128"/>
    </font>
    <font>
      <sz val="14"/>
      <name val="ＭＳ Ｐゴシック"/>
      <family val="3"/>
      <charset val="128"/>
    </font>
    <font>
      <sz val="22"/>
      <name val="ＭＳ Ｐ明朝"/>
      <family val="1"/>
      <charset val="128"/>
    </font>
    <font>
      <u/>
      <sz val="28"/>
      <color theme="1"/>
      <name val="ＭＳ Ｐゴシック"/>
      <family val="3"/>
      <charset val="128"/>
    </font>
    <font>
      <u/>
      <sz val="32"/>
      <color theme="1"/>
      <name val="ＭＳ Ｐゴシック"/>
      <family val="3"/>
      <charset val="128"/>
    </font>
    <font>
      <u/>
      <sz val="24"/>
      <color theme="1"/>
      <name val="ＭＳ Ｐゴシック"/>
      <family val="3"/>
      <charset val="128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45"/>
      </patternFill>
    </fill>
    <fill>
      <patternFill patternType="solid">
        <fgColor rgb="FFFFA3A3"/>
        <bgColor indexed="64"/>
      </patternFill>
    </fill>
    <fill>
      <patternFill patternType="solid">
        <fgColor rgb="FFFFA3A3"/>
        <bgColor indexed="45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99FF33"/>
        <bgColor indexed="45"/>
      </patternFill>
    </fill>
    <fill>
      <patternFill patternType="solid">
        <fgColor rgb="FFE1FFE1"/>
        <bgColor indexed="45"/>
      </patternFill>
    </fill>
    <fill>
      <patternFill patternType="solid">
        <fgColor rgb="FFFFFFCC"/>
        <bgColor indexed="45"/>
      </patternFill>
    </fill>
    <fill>
      <patternFill patternType="solid">
        <fgColor rgb="FFCCFF99"/>
        <bgColor indexed="64"/>
      </patternFill>
    </fill>
    <fill>
      <patternFill patternType="solid">
        <fgColor rgb="FFD2FEE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39997558519241921"/>
        <bgColor indexed="45"/>
      </patternFill>
    </fill>
  </fills>
  <borders count="1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0070C0"/>
      </left>
      <right/>
      <top style="double">
        <color rgb="FF0070C0"/>
      </top>
      <bottom style="double">
        <color rgb="FF0070C0"/>
      </bottom>
      <diagonal/>
    </border>
    <border>
      <left/>
      <right style="double">
        <color rgb="FF0070C0"/>
      </right>
      <top style="double">
        <color rgb="FF0070C0"/>
      </top>
      <bottom style="double">
        <color rgb="FF0070C0"/>
      </bottom>
      <diagonal/>
    </border>
    <border>
      <left style="double">
        <color rgb="FF00B050"/>
      </left>
      <right/>
      <top style="double">
        <color rgb="FF00B050"/>
      </top>
      <bottom style="double">
        <color rgb="FF00B050"/>
      </bottom>
      <diagonal/>
    </border>
    <border>
      <left/>
      <right style="double">
        <color rgb="FF00B050"/>
      </right>
      <top style="double">
        <color rgb="FF00B050"/>
      </top>
      <bottom style="double">
        <color rgb="FF00B050"/>
      </bottom>
      <diagonal/>
    </border>
    <border>
      <left style="thick">
        <color indexed="64"/>
      </left>
      <right style="thick">
        <color theme="1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thick">
        <color theme="1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theme="1"/>
      </right>
      <top style="hair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thin">
        <color theme="1"/>
      </left>
      <right/>
      <top style="double">
        <color theme="1"/>
      </top>
      <bottom style="double">
        <color theme="1"/>
      </bottom>
      <diagonal/>
    </border>
    <border>
      <left/>
      <right style="thin">
        <color theme="1"/>
      </right>
      <top style="double">
        <color theme="1"/>
      </top>
      <bottom style="double">
        <color theme="1"/>
      </bottom>
      <diagonal/>
    </border>
    <border>
      <left style="double">
        <color rgb="FF0070C0"/>
      </left>
      <right/>
      <top style="double">
        <color rgb="FF0070C0"/>
      </top>
      <bottom/>
      <diagonal/>
    </border>
    <border>
      <left/>
      <right style="double">
        <color rgb="FF0070C0"/>
      </right>
      <top style="double">
        <color rgb="FF0070C0"/>
      </top>
      <bottom/>
      <diagonal/>
    </border>
    <border>
      <left style="double">
        <color theme="1"/>
      </left>
      <right/>
      <top style="double">
        <color theme="1"/>
      </top>
      <bottom style="double">
        <color theme="1"/>
      </bottom>
      <diagonal/>
    </border>
    <border>
      <left/>
      <right style="double">
        <color theme="1"/>
      </right>
      <top style="double">
        <color theme="1"/>
      </top>
      <bottom style="double">
        <color theme="1"/>
      </bottom>
      <diagonal/>
    </border>
    <border>
      <left style="thick">
        <color indexed="64"/>
      </left>
      <right style="thick">
        <color theme="1"/>
      </right>
      <top style="hair">
        <color indexed="64"/>
      </top>
      <bottom/>
      <diagonal/>
    </border>
    <border>
      <left style="thick">
        <color indexed="64"/>
      </left>
      <right style="thick">
        <color theme="1"/>
      </right>
      <top/>
      <bottom style="hair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rgb="FF0070C0"/>
      </top>
      <bottom style="double">
        <color rgb="FF0070C0"/>
      </bottom>
      <diagonal/>
    </border>
    <border>
      <left style="medium">
        <color indexed="64"/>
      </left>
      <right/>
      <top style="double">
        <color rgb="FF00B050"/>
      </top>
      <bottom style="double">
        <color rgb="FF00B050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rgb="FF00B05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theme="1"/>
      </bottom>
      <diagonal/>
    </border>
    <border>
      <left style="medium">
        <color indexed="64"/>
      </left>
      <right/>
      <top/>
      <bottom style="double">
        <color rgb="FF0070C0"/>
      </bottom>
      <diagonal/>
    </border>
    <border>
      <left style="thin">
        <color indexed="64"/>
      </left>
      <right/>
      <top style="thick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double">
        <color rgb="FF00B050"/>
      </top>
      <bottom style="double">
        <color rgb="FF00B050"/>
      </bottom>
      <diagonal/>
    </border>
    <border>
      <left/>
      <right style="thick">
        <color indexed="64"/>
      </right>
      <top style="double">
        <color rgb="FF00B050"/>
      </top>
      <bottom style="double">
        <color rgb="FF00B050"/>
      </bottom>
      <diagonal/>
    </border>
    <border>
      <left style="thick">
        <color indexed="64"/>
      </left>
      <right/>
      <top style="double">
        <color rgb="FF0070C0"/>
      </top>
      <bottom style="double">
        <color rgb="FF0070C0"/>
      </bottom>
      <diagonal/>
    </border>
    <border>
      <left/>
      <right style="thick">
        <color indexed="64"/>
      </right>
      <top style="double">
        <color rgb="FF0070C0"/>
      </top>
      <bottom style="double">
        <color rgb="FF0070C0"/>
      </bottom>
      <diagonal/>
    </border>
    <border>
      <left style="thick">
        <color indexed="64"/>
      </left>
      <right/>
      <top style="double">
        <color theme="1"/>
      </top>
      <bottom style="double">
        <color theme="1"/>
      </bottom>
      <diagonal/>
    </border>
    <border>
      <left/>
      <right style="thick">
        <color indexed="64"/>
      </right>
      <top style="double">
        <color theme="1"/>
      </top>
      <bottom style="double">
        <color theme="1"/>
      </bottom>
      <diagonal/>
    </border>
    <border>
      <left/>
      <right style="thick">
        <color indexed="64"/>
      </right>
      <top style="double">
        <color rgb="FF0070C0"/>
      </top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 style="double">
        <color rgb="FF00B050"/>
      </bottom>
      <diagonal/>
    </border>
    <border>
      <left/>
      <right style="thick">
        <color indexed="64"/>
      </right>
      <top/>
      <bottom style="double">
        <color rgb="FF00B050"/>
      </bottom>
      <diagonal/>
    </border>
    <border>
      <left style="thick">
        <color indexed="64"/>
      </left>
      <right/>
      <top style="double">
        <color theme="1"/>
      </top>
      <bottom style="thick">
        <color indexed="64"/>
      </bottom>
      <diagonal/>
    </border>
    <border>
      <left/>
      <right style="thick">
        <color indexed="64"/>
      </right>
      <top style="double">
        <color theme="1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double">
        <color rgb="FF0070C0"/>
      </bottom>
      <diagonal/>
    </border>
    <border>
      <left/>
      <right style="thick">
        <color indexed="64"/>
      </right>
      <top/>
      <bottom style="double">
        <color rgb="FF0070C0"/>
      </bottom>
      <diagonal/>
    </border>
    <border>
      <left style="thick">
        <color indexed="64"/>
      </left>
      <right/>
      <top style="thick">
        <color indexed="64"/>
      </top>
      <bottom style="double">
        <color rgb="FF00B050"/>
      </bottom>
      <diagonal/>
    </border>
    <border>
      <left/>
      <right style="thick">
        <color indexed="64"/>
      </right>
      <top style="thick">
        <color indexed="64"/>
      </top>
      <bottom style="double">
        <color rgb="FF00B050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double">
        <color rgb="FF00B050"/>
      </top>
      <bottom style="thick">
        <color indexed="64"/>
      </bottom>
      <diagonal/>
    </border>
    <border>
      <left/>
      <right style="thick">
        <color indexed="64"/>
      </right>
      <top style="double">
        <color rgb="FF00B050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double">
        <color rgb="FF00B050"/>
      </left>
      <right/>
      <top style="thick">
        <color indexed="64"/>
      </top>
      <bottom style="double">
        <color rgb="FF00B050"/>
      </bottom>
      <diagonal/>
    </border>
    <border>
      <left style="double">
        <color rgb="FF0070C0"/>
      </left>
      <right/>
      <top style="double">
        <color rgb="FF0070C0"/>
      </top>
      <bottom style="thick">
        <color indexed="64"/>
      </bottom>
      <diagonal/>
    </border>
    <border>
      <left/>
      <right style="thick">
        <color indexed="64"/>
      </right>
      <top style="double">
        <color rgb="FF0070C0"/>
      </top>
      <bottom style="thick">
        <color indexed="64"/>
      </bottom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 style="double">
        <color rgb="FF0070C0"/>
      </left>
      <right/>
      <top style="thick">
        <color indexed="64"/>
      </top>
      <bottom style="double">
        <color rgb="FF0070C0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double">
        <color rgb="FF00B050"/>
      </left>
      <right/>
      <top style="double">
        <color rgb="FF00B050"/>
      </top>
      <bottom style="thick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 style="thick">
        <color indexed="64"/>
      </right>
      <top style="double">
        <color rgb="FF00B050"/>
      </top>
      <bottom/>
      <diagonal/>
    </border>
    <border>
      <left style="double">
        <color rgb="FF0070C0"/>
      </left>
      <right/>
      <top/>
      <bottom style="double">
        <color rgb="FF0070C0"/>
      </bottom>
      <diagonal/>
    </border>
    <border>
      <left style="double">
        <color theme="1"/>
      </left>
      <right/>
      <top style="double">
        <color theme="1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double">
        <color rgb="FF0070C0"/>
      </bottom>
      <diagonal/>
    </border>
    <border>
      <left style="medium">
        <color indexed="64"/>
      </left>
      <right/>
      <top style="thick">
        <color indexed="64"/>
      </top>
      <bottom style="double">
        <color rgb="FF00B050"/>
      </bottom>
      <diagonal/>
    </border>
    <border>
      <left style="medium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rgb="FF00B050"/>
      </top>
      <bottom style="thick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rgb="FF0070C0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double">
        <color theme="1"/>
      </bottom>
      <diagonal/>
    </border>
    <border>
      <left style="mediumDashDot">
        <color auto="1"/>
      </left>
      <right/>
      <top/>
      <bottom/>
      <diagonal/>
    </border>
    <border>
      <left style="mediumDashDot">
        <color auto="1"/>
      </left>
      <right style="mediumDashDot">
        <color auto="1"/>
      </right>
      <top/>
      <bottom/>
      <diagonal/>
    </border>
  </borders>
  <cellStyleXfs count="15">
    <xf numFmtId="0" fontId="0" fillId="0" borderId="0"/>
    <xf numFmtId="38" fontId="2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10" fillId="0" borderId="0" applyFont="0" applyFill="0" applyBorder="0" applyAlignment="0" applyProtection="0"/>
    <xf numFmtId="6" fontId="8" fillId="0" borderId="0" applyFont="0" applyFill="0" applyBorder="0" applyAlignment="0" applyProtection="0">
      <alignment vertical="center"/>
    </xf>
    <xf numFmtId="0" fontId="9" fillId="0" borderId="0" applyBorder="0"/>
    <xf numFmtId="0" fontId="9" fillId="0" borderId="0" applyBorder="0"/>
    <xf numFmtId="0" fontId="8" fillId="0" borderId="0">
      <alignment vertical="center"/>
    </xf>
    <xf numFmtId="0" fontId="8" fillId="0" borderId="0"/>
    <xf numFmtId="0" fontId="9" fillId="0" borderId="0" applyBorder="0"/>
    <xf numFmtId="0" fontId="13" fillId="0" borderId="0">
      <alignment vertical="center"/>
    </xf>
    <xf numFmtId="38" fontId="2" fillId="0" borderId="0" applyFont="0" applyFill="0" applyBorder="0" applyAlignment="0" applyProtection="0"/>
    <xf numFmtId="0" fontId="1" fillId="0" borderId="0">
      <alignment vertical="center"/>
    </xf>
    <xf numFmtId="0" fontId="2" fillId="0" borderId="0"/>
    <xf numFmtId="38" fontId="2" fillId="0" borderId="0" applyFont="0" applyFill="0" applyBorder="0" applyAlignment="0" applyProtection="0"/>
  </cellStyleXfs>
  <cellXfs count="345">
    <xf numFmtId="0" fontId="0" fillId="0" borderId="0" xfId="0"/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right" vertical="center"/>
    </xf>
    <xf numFmtId="0" fontId="7" fillId="2" borderId="0" xfId="0" applyFont="1" applyFill="1" applyAlignment="1">
      <alignment vertical="center"/>
    </xf>
    <xf numFmtId="0" fontId="6" fillId="2" borderId="0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6" fillId="2" borderId="0" xfId="0" applyFont="1" applyFill="1" applyAlignment="1">
      <alignment vertical="center"/>
    </xf>
    <xf numFmtId="0" fontId="6" fillId="2" borderId="2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6" fillId="2" borderId="4" xfId="0" applyFont="1" applyFill="1" applyBorder="1" applyAlignment="1">
      <alignment vertical="center"/>
    </xf>
    <xf numFmtId="0" fontId="6" fillId="2" borderId="5" xfId="0" applyFont="1" applyFill="1" applyBorder="1" applyAlignment="1">
      <alignment vertical="center"/>
    </xf>
    <xf numFmtId="0" fontId="6" fillId="2" borderId="6" xfId="0" applyFont="1" applyFill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0" fillId="2" borderId="5" xfId="0" applyFont="1" applyFill="1" applyBorder="1" applyAlignment="1">
      <alignment vertical="center"/>
    </xf>
    <xf numFmtId="177" fontId="0" fillId="2" borderId="6" xfId="0" applyNumberFormat="1" applyFont="1" applyFill="1" applyBorder="1" applyAlignment="1">
      <alignment vertical="center"/>
    </xf>
    <xf numFmtId="177" fontId="0" fillId="2" borderId="0" xfId="0" applyNumberFormat="1" applyFont="1" applyFill="1" applyAlignment="1">
      <alignment vertical="center"/>
    </xf>
    <xf numFmtId="177" fontId="0" fillId="3" borderId="0" xfId="0" applyNumberFormat="1" applyFont="1" applyFill="1" applyAlignment="1">
      <alignment vertical="center"/>
    </xf>
    <xf numFmtId="0" fontId="0" fillId="2" borderId="0" xfId="0" applyFont="1" applyFill="1" applyAlignment="1">
      <alignment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vertical="center"/>
    </xf>
    <xf numFmtId="20" fontId="0" fillId="2" borderId="1" xfId="0" applyNumberFormat="1" applyFont="1" applyFill="1" applyBorder="1" applyAlignment="1">
      <alignment horizontal="center" vertical="center"/>
    </xf>
    <xf numFmtId="20" fontId="0" fillId="2" borderId="0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176" fontId="0" fillId="2" borderId="0" xfId="0" applyNumberFormat="1" applyFont="1" applyFill="1" applyBorder="1" applyAlignment="1">
      <alignment horizontal="center" vertical="center"/>
    </xf>
    <xf numFmtId="176" fontId="0" fillId="2" borderId="3" xfId="0" applyNumberFormat="1" applyFont="1" applyFill="1" applyBorder="1" applyAlignment="1">
      <alignment horizontal="center" vertical="center"/>
    </xf>
    <xf numFmtId="177" fontId="0" fillId="2" borderId="4" xfId="0" applyNumberFormat="1" applyFont="1" applyFill="1" applyBorder="1" applyAlignment="1">
      <alignment vertical="center"/>
    </xf>
    <xf numFmtId="178" fontId="0" fillId="2" borderId="0" xfId="0" applyNumberFormat="1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0" fillId="2" borderId="8" xfId="0" applyFont="1" applyFill="1" applyBorder="1" applyAlignment="1">
      <alignment horizontal="left" vertical="center"/>
    </xf>
    <xf numFmtId="0" fontId="0" fillId="2" borderId="0" xfId="0" applyFont="1" applyFill="1" applyAlignment="1">
      <alignment horizontal="right" vertical="center"/>
    </xf>
    <xf numFmtId="0" fontId="16" fillId="2" borderId="0" xfId="0" applyFont="1" applyFill="1" applyAlignment="1">
      <alignment horizontal="center" vertical="center" shrinkToFit="1"/>
    </xf>
    <xf numFmtId="0" fontId="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center" vertical="center" shrinkToFit="1"/>
    </xf>
    <xf numFmtId="0" fontId="18" fillId="2" borderId="0" xfId="0" applyFont="1" applyFill="1" applyAlignment="1">
      <alignment horizontal="left"/>
    </xf>
    <xf numFmtId="0" fontId="0" fillId="2" borderId="2" xfId="0" applyFont="1" applyFill="1" applyBorder="1" applyAlignment="1">
      <alignment horizontal="left" vertical="center"/>
    </xf>
    <xf numFmtId="0" fontId="0" fillId="2" borderId="3" xfId="0" applyFont="1" applyFill="1" applyBorder="1" applyAlignment="1">
      <alignment vertical="center"/>
    </xf>
    <xf numFmtId="177" fontId="0" fillId="2" borderId="9" xfId="0" applyNumberFormat="1" applyFont="1" applyFill="1" applyBorder="1" applyAlignment="1">
      <alignment horizontal="right" vertical="center"/>
    </xf>
    <xf numFmtId="177" fontId="0" fillId="2" borderId="4" xfId="0" applyNumberFormat="1" applyFont="1" applyFill="1" applyBorder="1" applyAlignment="1">
      <alignment vertical="center" shrinkToFit="1"/>
    </xf>
    <xf numFmtId="0" fontId="0" fillId="2" borderId="8" xfId="0" applyFont="1" applyFill="1" applyBorder="1" applyAlignment="1">
      <alignment vertical="center"/>
    </xf>
    <xf numFmtId="177" fontId="0" fillId="2" borderId="9" xfId="0" applyNumberFormat="1" applyFont="1" applyFill="1" applyBorder="1" applyAlignment="1">
      <alignment vertical="center"/>
    </xf>
    <xf numFmtId="0" fontId="0" fillId="2" borderId="0" xfId="0" applyFont="1" applyFill="1" applyAlignment="1">
      <alignment horizontal="center" vertical="center"/>
    </xf>
    <xf numFmtId="0" fontId="17" fillId="8" borderId="28" xfId="0" applyFont="1" applyFill="1" applyBorder="1" applyAlignment="1">
      <alignment horizontal="center" vertical="center" shrinkToFit="1"/>
    </xf>
    <xf numFmtId="0" fontId="17" fillId="11" borderId="30" xfId="0" applyFont="1" applyFill="1" applyBorder="1" applyAlignment="1">
      <alignment horizontal="center" vertical="center" shrinkToFit="1"/>
    </xf>
    <xf numFmtId="0" fontId="17" fillId="12" borderId="11" xfId="0" applyFont="1" applyFill="1" applyBorder="1" applyAlignment="1">
      <alignment horizontal="center" vertical="center" shrinkToFit="1"/>
    </xf>
    <xf numFmtId="0" fontId="17" fillId="9" borderId="11" xfId="0" applyFont="1" applyFill="1" applyBorder="1" applyAlignment="1">
      <alignment horizontal="center" vertical="center" shrinkToFit="1"/>
    </xf>
    <xf numFmtId="0" fontId="0" fillId="2" borderId="0" xfId="0" applyFont="1" applyFill="1" applyBorder="1" applyAlignment="1">
      <alignment vertical="center"/>
    </xf>
    <xf numFmtId="0" fontId="0" fillId="2" borderId="5" xfId="0" applyFont="1" applyFill="1" applyBorder="1" applyAlignment="1">
      <alignment horizontal="left" vertical="center"/>
    </xf>
    <xf numFmtId="177" fontId="0" fillId="2" borderId="6" xfId="0" applyNumberFormat="1" applyFont="1" applyFill="1" applyBorder="1" applyAlignment="1">
      <alignment horizontal="right" vertical="center"/>
    </xf>
    <xf numFmtId="0" fontId="15" fillId="4" borderId="0" xfId="0" applyFont="1" applyFill="1" applyBorder="1" applyAlignment="1">
      <alignment horizontal="center" vertical="center" shrinkToFit="1"/>
    </xf>
    <xf numFmtId="0" fontId="17" fillId="4" borderId="0" xfId="0" applyFont="1" applyFill="1" applyBorder="1" applyAlignment="1">
      <alignment horizontal="center" vertical="center" shrinkToFit="1"/>
    </xf>
    <xf numFmtId="0" fontId="17" fillId="2" borderId="10" xfId="0" applyFont="1" applyFill="1" applyBorder="1" applyAlignment="1">
      <alignment horizontal="center" vertical="center" wrapText="1" shrinkToFit="1"/>
    </xf>
    <xf numFmtId="0" fontId="17" fillId="4" borderId="44" xfId="0" applyFont="1" applyFill="1" applyBorder="1" applyAlignment="1">
      <alignment horizontal="center" vertical="center" shrinkToFit="1"/>
    </xf>
    <xf numFmtId="0" fontId="17" fillId="8" borderId="46" xfId="0" applyFont="1" applyFill="1" applyBorder="1" applyAlignment="1">
      <alignment horizontal="center" vertical="center" shrinkToFit="1"/>
    </xf>
    <xf numFmtId="0" fontId="17" fillId="8" borderId="48" xfId="0" applyFont="1" applyFill="1" applyBorder="1" applyAlignment="1">
      <alignment horizontal="center" vertical="center" shrinkToFit="1"/>
    </xf>
    <xf numFmtId="0" fontId="17" fillId="5" borderId="29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 shrinkToFit="1"/>
    </xf>
    <xf numFmtId="0" fontId="17" fillId="8" borderId="27" xfId="0" applyFont="1" applyFill="1" applyBorder="1" applyAlignment="1">
      <alignment horizontal="center" vertical="center" wrapText="1" shrinkToFit="1"/>
    </xf>
    <xf numFmtId="0" fontId="17" fillId="8" borderId="47" xfId="0" applyFont="1" applyFill="1" applyBorder="1" applyAlignment="1">
      <alignment horizontal="center" vertical="center" wrapText="1" shrinkToFit="1"/>
    </xf>
    <xf numFmtId="0" fontId="17" fillId="13" borderId="10" xfId="0" applyFont="1" applyFill="1" applyBorder="1" applyAlignment="1">
      <alignment horizontal="center" vertical="center" wrapText="1" shrinkToFit="1"/>
    </xf>
    <xf numFmtId="0" fontId="17" fillId="6" borderId="10" xfId="0" applyFont="1" applyFill="1" applyBorder="1" applyAlignment="1">
      <alignment horizontal="center" vertical="center" wrapText="1" shrinkToFit="1"/>
    </xf>
    <xf numFmtId="0" fontId="17" fillId="14" borderId="43" xfId="0" applyFont="1" applyFill="1" applyBorder="1" applyAlignment="1">
      <alignment horizontal="center" vertical="center" wrapText="1" shrinkToFit="1"/>
    </xf>
    <xf numFmtId="0" fontId="17" fillId="12" borderId="10" xfId="0" applyFont="1" applyFill="1" applyBorder="1" applyAlignment="1">
      <alignment horizontal="center" vertical="center" wrapText="1" shrinkToFit="1"/>
    </xf>
    <xf numFmtId="38" fontId="0" fillId="2" borderId="0" xfId="1" applyFont="1" applyFill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2" borderId="0" xfId="0" applyNumberFormat="1" applyFont="1" applyFill="1" applyBorder="1" applyAlignment="1">
      <alignment horizontal="center" vertical="center"/>
    </xf>
    <xf numFmtId="177" fontId="0" fillId="3" borderId="0" xfId="0" applyNumberFormat="1" applyFont="1" applyFill="1" applyBorder="1" applyAlignment="1">
      <alignment horizontal="center" vertical="center"/>
    </xf>
    <xf numFmtId="0" fontId="17" fillId="6" borderId="55" xfId="0" applyFont="1" applyFill="1" applyBorder="1" applyAlignment="1">
      <alignment horizontal="center" vertical="center" wrapText="1" shrinkToFit="1"/>
    </xf>
    <xf numFmtId="0" fontId="17" fillId="13" borderId="55" xfId="0" applyFont="1" applyFill="1" applyBorder="1" applyAlignment="1">
      <alignment horizontal="center" vertical="center" wrapText="1" shrinkToFit="1"/>
    </xf>
    <xf numFmtId="0" fontId="17" fillId="8" borderId="56" xfId="0" applyFont="1" applyFill="1" applyBorder="1" applyAlignment="1">
      <alignment horizontal="center" vertical="center" wrapText="1" shrinkToFit="1"/>
    </xf>
    <xf numFmtId="0" fontId="17" fillId="10" borderId="57" xfId="0" applyFont="1" applyFill="1" applyBorder="1" applyAlignment="1">
      <alignment horizontal="center" vertical="center" wrapText="1" shrinkToFit="1"/>
    </xf>
    <xf numFmtId="0" fontId="17" fillId="12" borderId="55" xfId="0" applyFont="1" applyFill="1" applyBorder="1" applyAlignment="1">
      <alignment horizontal="center" vertical="center" wrapText="1" shrinkToFit="1"/>
    </xf>
    <xf numFmtId="0" fontId="17" fillId="5" borderId="57" xfId="0" applyFont="1" applyFill="1" applyBorder="1" applyAlignment="1">
      <alignment horizontal="center" vertical="center" wrapText="1"/>
    </xf>
    <xf numFmtId="0" fontId="17" fillId="6" borderId="58" xfId="0" applyFont="1" applyFill="1" applyBorder="1" applyAlignment="1">
      <alignment horizontal="center" vertical="center" wrapText="1" shrinkToFit="1"/>
    </xf>
    <xf numFmtId="0" fontId="17" fillId="6" borderId="60" xfId="0" applyFont="1" applyFill="1" applyBorder="1" applyAlignment="1">
      <alignment horizontal="center" vertical="center" wrapText="1" shrinkToFit="1"/>
    </xf>
    <xf numFmtId="0" fontId="17" fillId="14" borderId="61" xfId="0" applyFont="1" applyFill="1" applyBorder="1" applyAlignment="1">
      <alignment horizontal="center" vertical="center" wrapText="1" shrinkToFit="1"/>
    </xf>
    <xf numFmtId="0" fontId="17" fillId="8" borderId="62" xfId="0" applyFont="1" applyFill="1" applyBorder="1" applyAlignment="1">
      <alignment horizontal="center" vertical="center" wrapText="1" shrinkToFit="1"/>
    </xf>
    <xf numFmtId="0" fontId="17" fillId="13" borderId="58" xfId="0" applyFont="1" applyFill="1" applyBorder="1" applyAlignment="1">
      <alignment horizontal="center" vertical="center" wrapText="1" shrinkToFit="1"/>
    </xf>
    <xf numFmtId="0" fontId="17" fillId="12" borderId="14" xfId="0" applyFont="1" applyFill="1" applyBorder="1" applyAlignment="1">
      <alignment horizontal="center" vertical="center" wrapText="1" shrinkToFit="1"/>
    </xf>
    <xf numFmtId="0" fontId="17" fillId="12" borderId="16" xfId="0" applyFont="1" applyFill="1" applyBorder="1" applyAlignment="1">
      <alignment horizontal="center" vertical="center" shrinkToFit="1"/>
    </xf>
    <xf numFmtId="0" fontId="17" fillId="10" borderId="71" xfId="0" applyFont="1" applyFill="1" applyBorder="1" applyAlignment="1">
      <alignment horizontal="center" vertical="center" wrapText="1" shrinkToFit="1"/>
    </xf>
    <xf numFmtId="0" fontId="17" fillId="11" borderId="72" xfId="0" applyFont="1" applyFill="1" applyBorder="1" applyAlignment="1">
      <alignment horizontal="center" vertical="center" shrinkToFit="1"/>
    </xf>
    <xf numFmtId="0" fontId="17" fillId="5" borderId="71" xfId="0" applyFont="1" applyFill="1" applyBorder="1" applyAlignment="1">
      <alignment horizontal="center" vertical="center" wrapText="1"/>
    </xf>
    <xf numFmtId="0" fontId="17" fillId="13" borderId="14" xfId="0" applyFont="1" applyFill="1" applyBorder="1" applyAlignment="1">
      <alignment horizontal="center" vertical="center" wrapText="1" shrinkToFit="1"/>
    </xf>
    <xf numFmtId="0" fontId="17" fillId="9" borderId="16" xfId="0" applyFont="1" applyFill="1" applyBorder="1" applyAlignment="1">
      <alignment horizontal="center" vertical="center" shrinkToFit="1"/>
    </xf>
    <xf numFmtId="0" fontId="17" fillId="8" borderId="73" xfId="0" applyFont="1" applyFill="1" applyBorder="1" applyAlignment="1">
      <alignment horizontal="center" vertical="center" wrapText="1" shrinkToFit="1"/>
    </xf>
    <xf numFmtId="0" fontId="17" fillId="8" borderId="74" xfId="0" applyFont="1" applyFill="1" applyBorder="1" applyAlignment="1">
      <alignment horizontal="center" vertical="center" shrinkToFit="1"/>
    </xf>
    <xf numFmtId="0" fontId="17" fillId="8" borderId="75" xfId="0" applyFont="1" applyFill="1" applyBorder="1" applyAlignment="1">
      <alignment horizontal="center" vertical="center" wrapText="1" shrinkToFit="1"/>
    </xf>
    <xf numFmtId="0" fontId="17" fillId="8" borderId="76" xfId="0" applyFont="1" applyFill="1" applyBorder="1" applyAlignment="1">
      <alignment horizontal="center" vertical="center" shrinkToFit="1"/>
    </xf>
    <xf numFmtId="0" fontId="17" fillId="4" borderId="76" xfId="0" applyFont="1" applyFill="1" applyBorder="1" applyAlignment="1">
      <alignment horizontal="center" vertical="center" shrinkToFit="1"/>
    </xf>
    <xf numFmtId="0" fontId="17" fillId="6" borderId="14" xfId="0" applyFont="1" applyFill="1" applyBorder="1" applyAlignment="1">
      <alignment horizontal="center" vertical="center" wrapText="1" shrinkToFit="1"/>
    </xf>
    <xf numFmtId="0" fontId="17" fillId="8" borderId="77" xfId="0" applyFont="1" applyFill="1" applyBorder="1" applyAlignment="1">
      <alignment horizontal="center" vertical="center" shrinkToFit="1"/>
    </xf>
    <xf numFmtId="0" fontId="17" fillId="6" borderId="39" xfId="0" applyFont="1" applyFill="1" applyBorder="1" applyAlignment="1">
      <alignment horizontal="center" vertical="center" wrapText="1" shrinkToFit="1"/>
    </xf>
    <xf numFmtId="0" fontId="17" fillId="9" borderId="17" xfId="0" applyFont="1" applyFill="1" applyBorder="1" applyAlignment="1">
      <alignment horizontal="center" vertical="center" shrinkToFit="1"/>
    </xf>
    <xf numFmtId="0" fontId="17" fillId="12" borderId="12" xfId="0" applyFont="1" applyFill="1" applyBorder="1" applyAlignment="1">
      <alignment horizontal="center" vertical="center" wrapText="1" shrinkToFit="1"/>
    </xf>
    <xf numFmtId="0" fontId="17" fillId="12" borderId="17" xfId="0" applyFont="1" applyFill="1" applyBorder="1" applyAlignment="1">
      <alignment horizontal="center" vertical="center" shrinkToFit="1"/>
    </xf>
    <xf numFmtId="0" fontId="17" fillId="13" borderId="12" xfId="0" applyFont="1" applyFill="1" applyBorder="1" applyAlignment="1">
      <alignment horizontal="center" vertical="center" wrapText="1" shrinkToFit="1"/>
    </xf>
    <xf numFmtId="0" fontId="17" fillId="6" borderId="8" xfId="0" applyFont="1" applyFill="1" applyBorder="1" applyAlignment="1">
      <alignment horizontal="center" vertical="center" wrapText="1" shrinkToFit="1"/>
    </xf>
    <xf numFmtId="0" fontId="17" fillId="9" borderId="51" xfId="0" applyFont="1" applyFill="1" applyBorder="1" applyAlignment="1">
      <alignment horizontal="center" vertical="center" shrinkToFit="1"/>
    </xf>
    <xf numFmtId="0" fontId="17" fillId="12" borderId="13" xfId="0" applyFont="1" applyFill="1" applyBorder="1" applyAlignment="1">
      <alignment horizontal="center" vertical="center" wrapText="1" shrinkToFit="1"/>
    </xf>
    <xf numFmtId="0" fontId="17" fillId="12" borderId="15" xfId="0" applyFont="1" applyFill="1" applyBorder="1" applyAlignment="1">
      <alignment horizontal="center" vertical="center" shrinkToFit="1"/>
    </xf>
    <xf numFmtId="0" fontId="17" fillId="6" borderId="2" xfId="0" applyFont="1" applyFill="1" applyBorder="1" applyAlignment="1">
      <alignment horizontal="center" vertical="center" wrapText="1" shrinkToFit="1"/>
    </xf>
    <xf numFmtId="0" fontId="17" fillId="9" borderId="79" xfId="0" applyFont="1" applyFill="1" applyBorder="1" applyAlignment="1">
      <alignment horizontal="center" vertical="center" shrinkToFit="1"/>
    </xf>
    <xf numFmtId="0" fontId="17" fillId="6" borderId="12" xfId="0" applyFont="1" applyFill="1" applyBorder="1" applyAlignment="1">
      <alignment horizontal="center" vertical="center" wrapText="1" shrinkToFit="1"/>
    </xf>
    <xf numFmtId="0" fontId="17" fillId="13" borderId="2" xfId="0" applyFont="1" applyFill="1" applyBorder="1" applyAlignment="1">
      <alignment horizontal="center" vertical="center" wrapText="1" shrinkToFit="1"/>
    </xf>
    <xf numFmtId="0" fontId="17" fillId="6" borderId="13" xfId="0" applyFont="1" applyFill="1" applyBorder="1" applyAlignment="1">
      <alignment horizontal="center" vertical="center" wrapText="1" shrinkToFit="1"/>
    </xf>
    <xf numFmtId="0" fontId="17" fillId="9" borderId="15" xfId="0" applyFont="1" applyFill="1" applyBorder="1" applyAlignment="1">
      <alignment horizontal="center" vertical="center" shrinkToFit="1"/>
    </xf>
    <xf numFmtId="0" fontId="17" fillId="10" borderId="82" xfId="0" applyFont="1" applyFill="1" applyBorder="1" applyAlignment="1">
      <alignment horizontal="center" vertical="center" wrapText="1" shrinkToFit="1"/>
    </xf>
    <xf numFmtId="0" fontId="17" fillId="11" borderId="83" xfId="0" applyFont="1" applyFill="1" applyBorder="1" applyAlignment="1">
      <alignment horizontal="center" vertical="center" shrinkToFit="1"/>
    </xf>
    <xf numFmtId="0" fontId="17" fillId="14" borderId="84" xfId="0" applyFont="1" applyFill="1" applyBorder="1" applyAlignment="1">
      <alignment horizontal="center" vertical="center" wrapText="1" shrinkToFit="1"/>
    </xf>
    <xf numFmtId="0" fontId="17" fillId="4" borderId="85" xfId="0" applyFont="1" applyFill="1" applyBorder="1" applyAlignment="1">
      <alignment horizontal="center" vertical="center" shrinkToFit="1"/>
    </xf>
    <xf numFmtId="0" fontId="17" fillId="6" borderId="86" xfId="0" applyFont="1" applyFill="1" applyBorder="1" applyAlignment="1">
      <alignment horizontal="center" vertical="center" wrapText="1" shrinkToFit="1"/>
    </xf>
    <xf numFmtId="0" fontId="17" fillId="8" borderId="87" xfId="0" applyFont="1" applyFill="1" applyBorder="1" applyAlignment="1">
      <alignment horizontal="center" vertical="center" wrapText="1" shrinkToFit="1"/>
    </xf>
    <xf numFmtId="0" fontId="17" fillId="8" borderId="88" xfId="0" applyFont="1" applyFill="1" applyBorder="1" applyAlignment="1">
      <alignment horizontal="center" vertical="center" shrinkToFit="1"/>
    </xf>
    <xf numFmtId="0" fontId="17" fillId="10" borderId="89" xfId="0" applyFont="1" applyFill="1" applyBorder="1" applyAlignment="1">
      <alignment horizontal="center" vertical="center" wrapText="1" shrinkToFit="1"/>
    </xf>
    <xf numFmtId="0" fontId="17" fillId="11" borderId="90" xfId="0" applyFont="1" applyFill="1" applyBorder="1" applyAlignment="1">
      <alignment horizontal="center" vertical="center" shrinkToFit="1"/>
    </xf>
    <xf numFmtId="0" fontId="17" fillId="13" borderId="86" xfId="0" applyFont="1" applyFill="1" applyBorder="1" applyAlignment="1">
      <alignment horizontal="center" vertical="center" wrapText="1" shrinkToFit="1"/>
    </xf>
    <xf numFmtId="0" fontId="17" fillId="6" borderId="91" xfId="0" applyFont="1" applyFill="1" applyBorder="1" applyAlignment="1">
      <alignment horizontal="center" vertical="center" wrapText="1" shrinkToFit="1"/>
    </xf>
    <xf numFmtId="0" fontId="17" fillId="6" borderId="18" xfId="0" applyFont="1" applyFill="1" applyBorder="1" applyAlignment="1">
      <alignment horizontal="center" vertical="center" wrapText="1" shrinkToFit="1"/>
    </xf>
    <xf numFmtId="0" fontId="17" fillId="5" borderId="92" xfId="0" applyFont="1" applyFill="1" applyBorder="1" applyAlignment="1">
      <alignment horizontal="center" vertical="center" wrapText="1"/>
    </xf>
    <xf numFmtId="179" fontId="15" fillId="2" borderId="0" xfId="0" applyNumberFormat="1" applyFont="1" applyFill="1" applyBorder="1" applyAlignment="1">
      <alignment horizontal="left" vertical="center" shrinkToFit="1"/>
    </xf>
    <xf numFmtId="0" fontId="17" fillId="12" borderId="2" xfId="0" applyFont="1" applyFill="1" applyBorder="1" applyAlignment="1">
      <alignment horizontal="center" vertical="center" wrapText="1" shrinkToFit="1"/>
    </xf>
    <xf numFmtId="0" fontId="17" fillId="12" borderId="79" xfId="0" applyFont="1" applyFill="1" applyBorder="1" applyAlignment="1">
      <alignment horizontal="center" vertical="center" shrinkToFit="1"/>
    </xf>
    <xf numFmtId="0" fontId="17" fillId="5" borderId="99" xfId="0" applyFont="1" applyFill="1" applyBorder="1" applyAlignment="1">
      <alignment horizontal="center" vertical="center" wrapText="1"/>
    </xf>
    <xf numFmtId="0" fontId="17" fillId="8" borderId="100" xfId="0" applyFont="1" applyFill="1" applyBorder="1" applyAlignment="1">
      <alignment horizontal="center" vertical="center" wrapText="1" shrinkToFit="1"/>
    </xf>
    <xf numFmtId="0" fontId="17" fillId="8" borderId="101" xfId="0" applyFont="1" applyFill="1" applyBorder="1" applyAlignment="1">
      <alignment horizontal="center" vertical="center" shrinkToFit="1"/>
    </xf>
    <xf numFmtId="0" fontId="17" fillId="10" borderId="102" xfId="0" applyFont="1" applyFill="1" applyBorder="1" applyAlignment="1">
      <alignment horizontal="center" vertical="center" wrapText="1" shrinkToFit="1"/>
    </xf>
    <xf numFmtId="0" fontId="17" fillId="8" borderId="103" xfId="0" applyFont="1" applyFill="1" applyBorder="1" applyAlignment="1">
      <alignment horizontal="center" vertical="center" wrapText="1" shrinkToFit="1"/>
    </xf>
    <xf numFmtId="0" fontId="17" fillId="8" borderId="104" xfId="0" applyFont="1" applyFill="1" applyBorder="1" applyAlignment="1">
      <alignment horizontal="center" vertical="center" shrinkToFit="1"/>
    </xf>
    <xf numFmtId="0" fontId="17" fillId="13" borderId="8" xfId="0" applyFont="1" applyFill="1" applyBorder="1" applyAlignment="1">
      <alignment horizontal="center" vertical="center" wrapText="1" shrinkToFit="1"/>
    </xf>
    <xf numFmtId="0" fontId="17" fillId="13" borderId="13" xfId="0" applyFont="1" applyFill="1" applyBorder="1" applyAlignment="1">
      <alignment horizontal="center" vertical="center" wrapText="1" shrinkToFit="1"/>
    </xf>
    <xf numFmtId="0" fontId="17" fillId="5" borderId="105" xfId="0" applyFont="1" applyFill="1" applyBorder="1" applyAlignment="1">
      <alignment horizontal="center" vertical="center" wrapText="1"/>
    </xf>
    <xf numFmtId="0" fontId="17" fillId="5" borderId="106" xfId="0" applyFont="1" applyFill="1" applyBorder="1" applyAlignment="1">
      <alignment horizontal="center" vertical="center" wrapText="1"/>
    </xf>
    <xf numFmtId="0" fontId="17" fillId="8" borderId="45" xfId="0" applyFont="1" applyFill="1" applyBorder="1" applyAlignment="1">
      <alignment horizontal="center" vertical="center" wrapText="1" shrinkToFit="1"/>
    </xf>
    <xf numFmtId="0" fontId="17" fillId="8" borderId="108" xfId="0" applyFont="1" applyFill="1" applyBorder="1" applyAlignment="1">
      <alignment horizontal="center" vertical="center" wrapText="1" shrinkToFit="1"/>
    </xf>
    <xf numFmtId="0" fontId="17" fillId="8" borderId="109" xfId="0" applyFont="1" applyFill="1" applyBorder="1" applyAlignment="1">
      <alignment horizontal="center" vertical="center" wrapText="1" shrinkToFit="1"/>
    </xf>
    <xf numFmtId="0" fontId="17" fillId="8" borderId="85" xfId="0" applyFont="1" applyFill="1" applyBorder="1" applyAlignment="1">
      <alignment horizontal="center" vertical="center" shrinkToFit="1"/>
    </xf>
    <xf numFmtId="0" fontId="17" fillId="10" borderId="99" xfId="0" applyFont="1" applyFill="1" applyBorder="1" applyAlignment="1">
      <alignment horizontal="center" vertical="center" wrapText="1" shrinkToFit="1"/>
    </xf>
    <xf numFmtId="0" fontId="17" fillId="10" borderId="105" xfId="0" applyFont="1" applyFill="1" applyBorder="1" applyAlignment="1">
      <alignment horizontal="center" vertical="center" wrapText="1" shrinkToFit="1"/>
    </xf>
    <xf numFmtId="0" fontId="17" fillId="11" borderId="93" xfId="0" applyFont="1" applyFill="1" applyBorder="1" applyAlignment="1">
      <alignment horizontal="center" vertical="center" shrinkToFit="1"/>
    </xf>
    <xf numFmtId="0" fontId="17" fillId="8" borderId="110" xfId="0" applyFont="1" applyFill="1" applyBorder="1" applyAlignment="1">
      <alignment horizontal="center" vertical="center" shrinkToFit="1"/>
    </xf>
    <xf numFmtId="0" fontId="17" fillId="5" borderId="59" xfId="0" applyFont="1" applyFill="1" applyBorder="1" applyAlignment="1">
      <alignment horizontal="center" vertical="center" wrapText="1"/>
    </xf>
    <xf numFmtId="0" fontId="17" fillId="8" borderId="61" xfId="0" applyFont="1" applyFill="1" applyBorder="1" applyAlignment="1">
      <alignment horizontal="center" vertical="center" wrapText="1" shrinkToFit="1"/>
    </xf>
    <xf numFmtId="0" fontId="17" fillId="10" borderId="111" xfId="0" applyFont="1" applyFill="1" applyBorder="1" applyAlignment="1">
      <alignment horizontal="center" vertical="center" wrapText="1" shrinkToFit="1"/>
    </xf>
    <xf numFmtId="0" fontId="17" fillId="6" borderId="112" xfId="0" applyFont="1" applyFill="1" applyBorder="1" applyAlignment="1">
      <alignment horizontal="center" vertical="center" wrapText="1" shrinkToFit="1"/>
    </xf>
    <xf numFmtId="0" fontId="17" fillId="12" borderId="113" xfId="0" applyFont="1" applyFill="1" applyBorder="1" applyAlignment="1">
      <alignment horizontal="center" vertical="center" wrapText="1" shrinkToFit="1"/>
    </xf>
    <xf numFmtId="0" fontId="17" fillId="10" borderId="114" xfId="0" applyFont="1" applyFill="1" applyBorder="1" applyAlignment="1">
      <alignment horizontal="center" vertical="center" wrapText="1" shrinkToFit="1"/>
    </xf>
    <xf numFmtId="0" fontId="17" fillId="6" borderId="116" xfId="0" applyFont="1" applyFill="1" applyBorder="1" applyAlignment="1">
      <alignment horizontal="center" vertical="center" wrapText="1" shrinkToFit="1"/>
    </xf>
    <xf numFmtId="0" fontId="17" fillId="13" borderId="116" xfId="0" applyFont="1" applyFill="1" applyBorder="1" applyAlignment="1">
      <alignment horizontal="center" vertical="center" wrapText="1" shrinkToFit="1"/>
    </xf>
    <xf numFmtId="0" fontId="17" fillId="8" borderId="117" xfId="0" applyFont="1" applyFill="1" applyBorder="1" applyAlignment="1">
      <alignment horizontal="center" vertical="center" wrapText="1" shrinkToFit="1"/>
    </xf>
    <xf numFmtId="0" fontId="17" fillId="9" borderId="119" xfId="0" applyFont="1" applyFill="1" applyBorder="1" applyAlignment="1">
      <alignment horizontal="center" vertical="center" shrinkToFit="1"/>
    </xf>
    <xf numFmtId="0" fontId="17" fillId="4" borderId="120" xfId="0" applyFont="1" applyFill="1" applyBorder="1" applyAlignment="1">
      <alignment horizontal="center" vertical="center" shrinkToFit="1"/>
    </xf>
    <xf numFmtId="0" fontId="17" fillId="8" borderId="120" xfId="0" applyFont="1" applyFill="1" applyBorder="1" applyAlignment="1">
      <alignment horizontal="center" vertical="center" shrinkToFit="1"/>
    </xf>
    <xf numFmtId="0" fontId="24" fillId="2" borderId="0" xfId="0" applyFont="1" applyFill="1" applyAlignment="1">
      <alignment vertical="center"/>
    </xf>
    <xf numFmtId="0" fontId="19" fillId="2" borderId="0" xfId="0" applyFont="1" applyFill="1"/>
    <xf numFmtId="0" fontId="19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0" fontId="26" fillId="2" borderId="0" xfId="0" applyFont="1" applyFill="1" applyAlignment="1"/>
    <xf numFmtId="0" fontId="26" fillId="2" borderId="0" xfId="0" applyFont="1" applyFill="1" applyAlignment="1">
      <alignment horizontal="left"/>
    </xf>
    <xf numFmtId="0" fontId="25" fillId="2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0" fontId="22" fillId="2" borderId="0" xfId="0" applyFont="1" applyFill="1" applyBorder="1" applyAlignment="1">
      <alignment vertical="center"/>
    </xf>
    <xf numFmtId="0" fontId="21" fillId="2" borderId="0" xfId="0" applyFont="1" applyFill="1" applyBorder="1" applyAlignment="1">
      <alignment vertical="center"/>
    </xf>
    <xf numFmtId="0" fontId="22" fillId="2" borderId="22" xfId="0" applyFont="1" applyFill="1" applyBorder="1" applyAlignment="1">
      <alignment vertical="center"/>
    </xf>
    <xf numFmtId="0" fontId="21" fillId="2" borderId="0" xfId="0" applyFont="1" applyFill="1" applyBorder="1" applyAlignment="1">
      <alignment vertical="center" shrinkToFit="1"/>
    </xf>
    <xf numFmtId="0" fontId="23" fillId="2" borderId="0" xfId="0" applyFont="1" applyFill="1" applyBorder="1" applyAlignment="1">
      <alignment horizontal="center" vertical="center"/>
    </xf>
    <xf numFmtId="0" fontId="17" fillId="7" borderId="115" xfId="0" applyFont="1" applyFill="1" applyBorder="1" applyAlignment="1">
      <alignment horizontal="center" vertical="center" wrapText="1" shrinkToFit="1"/>
    </xf>
    <xf numFmtId="0" fontId="17" fillId="2" borderId="68" xfId="0" applyFont="1" applyFill="1" applyBorder="1" applyAlignment="1">
      <alignment horizontal="center" vertical="center" shrinkToFit="1"/>
    </xf>
    <xf numFmtId="0" fontId="17" fillId="2" borderId="0" xfId="0" applyFont="1" applyFill="1" applyAlignment="1">
      <alignment horizontal="center" vertical="center" shrinkToFit="1"/>
    </xf>
    <xf numFmtId="186" fontId="17" fillId="2" borderId="0" xfId="0" applyNumberFormat="1" applyFont="1" applyFill="1" applyAlignment="1">
      <alignment horizontal="center" vertical="center" shrinkToFit="1"/>
    </xf>
    <xf numFmtId="0" fontId="25" fillId="2" borderId="31" xfId="0" applyFont="1" applyFill="1" applyBorder="1" applyAlignment="1">
      <alignment horizontal="center" vertical="center" shrinkToFit="1"/>
    </xf>
    <xf numFmtId="0" fontId="17" fillId="7" borderId="78" xfId="0" applyFont="1" applyFill="1" applyBorder="1" applyAlignment="1">
      <alignment horizontal="center" vertical="center" wrapText="1" shrinkToFit="1"/>
    </xf>
    <xf numFmtId="0" fontId="25" fillId="2" borderId="21" xfId="2" applyNumberFormat="1" applyFont="1" applyFill="1" applyBorder="1" applyAlignment="1">
      <alignment horizontal="center" vertical="center" shrinkToFit="1"/>
    </xf>
    <xf numFmtId="179" fontId="25" fillId="2" borderId="7" xfId="0" applyNumberFormat="1" applyFont="1" applyFill="1" applyBorder="1" applyAlignment="1">
      <alignment horizontal="center" vertical="center" shrinkToFit="1"/>
    </xf>
    <xf numFmtId="0" fontId="17" fillId="7" borderId="40" xfId="0" applyFont="1" applyFill="1" applyBorder="1" applyAlignment="1">
      <alignment horizontal="center" vertical="center" wrapText="1" shrinkToFit="1"/>
    </xf>
    <xf numFmtId="0" fontId="17" fillId="7" borderId="67" xfId="0" applyFont="1" applyFill="1" applyBorder="1" applyAlignment="1">
      <alignment horizontal="center" vertical="center" wrapText="1" shrinkToFit="1"/>
    </xf>
    <xf numFmtId="0" fontId="29" fillId="2" borderId="0" xfId="0" applyFont="1" applyFill="1" applyBorder="1" applyAlignment="1">
      <alignment horizontal="center" vertical="center"/>
    </xf>
    <xf numFmtId="0" fontId="25" fillId="2" borderId="32" xfId="0" applyFont="1" applyFill="1" applyBorder="1" applyAlignment="1">
      <alignment horizontal="center" vertical="center" shrinkToFit="1"/>
    </xf>
    <xf numFmtId="0" fontId="25" fillId="2" borderId="19" xfId="2" applyNumberFormat="1" applyFont="1" applyFill="1" applyBorder="1" applyAlignment="1">
      <alignment horizontal="center" vertical="center" shrinkToFit="1"/>
    </xf>
    <xf numFmtId="0" fontId="17" fillId="7" borderId="69" xfId="0" applyFont="1" applyFill="1" applyBorder="1" applyAlignment="1">
      <alignment horizontal="center" vertical="center" wrapText="1" shrinkToFit="1"/>
    </xf>
    <xf numFmtId="0" fontId="28" fillId="2" borderId="0" xfId="0" applyFont="1" applyFill="1" applyAlignment="1">
      <alignment horizontal="left" vertical="center"/>
    </xf>
    <xf numFmtId="0" fontId="25" fillId="2" borderId="38" xfId="2" applyNumberFormat="1" applyFont="1" applyFill="1" applyBorder="1" applyAlignment="1">
      <alignment horizontal="center" vertical="center" shrinkToFit="1"/>
    </xf>
    <xf numFmtId="0" fontId="17" fillId="7" borderId="94" xfId="0" applyFont="1" applyFill="1" applyBorder="1" applyAlignment="1">
      <alignment horizontal="center" vertical="center" wrapText="1" shrinkToFit="1"/>
    </xf>
    <xf numFmtId="0" fontId="17" fillId="7" borderId="95" xfId="0" applyFont="1" applyFill="1" applyBorder="1" applyAlignment="1">
      <alignment horizontal="center" vertical="center" wrapText="1" shrinkToFit="1"/>
    </xf>
    <xf numFmtId="0" fontId="25" fillId="2" borderId="41" xfId="0" applyFont="1" applyFill="1" applyBorder="1" applyAlignment="1">
      <alignment horizontal="center" vertical="center" shrinkToFit="1"/>
    </xf>
    <xf numFmtId="0" fontId="25" fillId="2" borderId="20" xfId="2" applyNumberFormat="1" applyFont="1" applyFill="1" applyBorder="1" applyAlignment="1">
      <alignment horizontal="center" vertical="center" shrinkToFit="1"/>
    </xf>
    <xf numFmtId="0" fontId="17" fillId="7" borderId="97" xfId="0" applyFont="1" applyFill="1" applyBorder="1" applyAlignment="1">
      <alignment horizontal="center" vertical="center" wrapText="1" shrinkToFit="1"/>
    </xf>
    <xf numFmtId="0" fontId="17" fillId="7" borderId="80" xfId="0" applyFont="1" applyFill="1" applyBorder="1" applyAlignment="1">
      <alignment horizontal="center" vertical="center" wrapText="1" shrinkToFit="1"/>
    </xf>
    <xf numFmtId="0" fontId="25" fillId="2" borderId="37" xfId="2" applyNumberFormat="1" applyFont="1" applyFill="1" applyBorder="1" applyAlignment="1">
      <alignment horizontal="center" vertical="center" shrinkToFit="1"/>
    </xf>
    <xf numFmtId="0" fontId="17" fillId="2" borderId="96" xfId="0" applyFont="1" applyFill="1" applyBorder="1" applyAlignment="1">
      <alignment horizontal="center" vertical="center" shrinkToFit="1"/>
    </xf>
    <xf numFmtId="0" fontId="17" fillId="2" borderId="26" xfId="0" applyFont="1" applyFill="1" applyBorder="1" applyAlignment="1">
      <alignment horizontal="center" vertical="center" shrinkToFit="1"/>
    </xf>
    <xf numFmtId="179" fontId="15" fillId="4" borderId="0" xfId="0" applyNumberFormat="1" applyFont="1" applyFill="1" applyBorder="1" applyAlignment="1">
      <alignment horizontal="left" vertical="center" shrinkToFit="1"/>
    </xf>
    <xf numFmtId="0" fontId="17" fillId="2" borderId="70" xfId="0" applyFont="1" applyFill="1" applyBorder="1" applyAlignment="1">
      <alignment horizontal="center" vertical="center" shrinkToFit="1"/>
    </xf>
    <xf numFmtId="0" fontId="28" fillId="2" borderId="0" xfId="0" applyFont="1" applyFill="1" applyAlignment="1">
      <alignment horizontal="center" vertical="center"/>
    </xf>
    <xf numFmtId="0" fontId="25" fillId="2" borderId="49" xfId="0" applyFont="1" applyFill="1" applyBorder="1" applyAlignment="1">
      <alignment horizontal="center" vertical="center" shrinkToFit="1"/>
    </xf>
    <xf numFmtId="0" fontId="25" fillId="2" borderId="18" xfId="2" applyNumberFormat="1" applyFont="1" applyFill="1" applyBorder="1" applyAlignment="1">
      <alignment horizontal="center" vertical="center" shrinkToFit="1"/>
    </xf>
    <xf numFmtId="0" fontId="19" fillId="2" borderId="0" xfId="0" applyFont="1" applyFill="1" applyAlignment="1">
      <alignment vertical="center"/>
    </xf>
    <xf numFmtId="0" fontId="30" fillId="2" borderId="0" xfId="0" applyFont="1" applyFill="1" applyAlignment="1">
      <alignment horizontal="center" vertical="center" shrinkToFit="1"/>
    </xf>
    <xf numFmtId="186" fontId="30" fillId="2" borderId="0" xfId="0" applyNumberFormat="1" applyFont="1" applyFill="1" applyAlignment="1">
      <alignment horizontal="center" vertical="center" shrinkToFit="1"/>
    </xf>
    <xf numFmtId="0" fontId="22" fillId="2" borderId="10" xfId="0" applyFont="1" applyFill="1" applyBorder="1" applyAlignment="1">
      <alignment horizontal="center" vertical="center" shrinkToFit="1"/>
    </xf>
    <xf numFmtId="184" fontId="22" fillId="2" borderId="11" xfId="1" applyNumberFormat="1" applyFont="1" applyFill="1" applyBorder="1" applyAlignment="1">
      <alignment horizontal="center" vertical="center" shrinkToFit="1"/>
    </xf>
    <xf numFmtId="0" fontId="22" fillId="2" borderId="0" xfId="0" applyFont="1" applyFill="1" applyAlignment="1">
      <alignment horizontal="center" vertical="center" shrinkToFit="1"/>
    </xf>
    <xf numFmtId="184" fontId="22" fillId="2" borderId="0" xfId="0" applyNumberFormat="1" applyFont="1" applyFill="1" applyAlignment="1">
      <alignment horizontal="center" vertical="center" shrinkToFit="1"/>
    </xf>
    <xf numFmtId="0" fontId="22" fillId="2" borderId="2" xfId="0" applyFont="1" applyFill="1" applyBorder="1" applyAlignment="1">
      <alignment horizontal="center" vertical="center" shrinkToFit="1"/>
    </xf>
    <xf numFmtId="184" fontId="22" fillId="2" borderId="4" xfId="1" applyNumberFormat="1" applyFont="1" applyFill="1" applyBorder="1" applyAlignment="1">
      <alignment horizontal="center" vertical="center" shrinkToFit="1"/>
    </xf>
    <xf numFmtId="0" fontId="22" fillId="2" borderId="5" xfId="0" applyFont="1" applyFill="1" applyBorder="1" applyAlignment="1">
      <alignment horizontal="right" vertical="center" shrinkToFit="1"/>
    </xf>
    <xf numFmtId="184" fontId="22" fillId="2" borderId="6" xfId="1" applyNumberFormat="1" applyFont="1" applyFill="1" applyBorder="1" applyAlignment="1">
      <alignment horizontal="center" vertical="center" shrinkToFit="1"/>
    </xf>
    <xf numFmtId="0" fontId="22" fillId="2" borderId="5" xfId="0" applyFont="1" applyFill="1" applyBorder="1" applyAlignment="1">
      <alignment horizontal="center" vertical="center" shrinkToFit="1"/>
    </xf>
    <xf numFmtId="0" fontId="22" fillId="2" borderId="8" xfId="0" applyFont="1" applyFill="1" applyBorder="1" applyAlignment="1">
      <alignment horizontal="center" vertical="center" shrinkToFit="1"/>
    </xf>
    <xf numFmtId="184" fontId="22" fillId="2" borderId="9" xfId="1" applyNumberFormat="1" applyFont="1" applyFill="1" applyBorder="1" applyAlignment="1">
      <alignment horizontal="center" vertical="center" shrinkToFit="1"/>
    </xf>
    <xf numFmtId="0" fontId="25" fillId="2" borderId="33" xfId="0" applyFont="1" applyFill="1" applyBorder="1" applyAlignment="1">
      <alignment horizontal="center" vertical="center" shrinkToFit="1"/>
    </xf>
    <xf numFmtId="0" fontId="25" fillId="2" borderId="50" xfId="0" applyFont="1" applyFill="1" applyBorder="1" applyAlignment="1">
      <alignment horizontal="center" vertical="center" shrinkToFit="1"/>
    </xf>
    <xf numFmtId="0" fontId="14" fillId="2" borderId="0" xfId="0" applyFont="1" applyFill="1" applyAlignment="1">
      <alignment horizontal="right" vertical="center"/>
    </xf>
    <xf numFmtId="181" fontId="14" fillId="2" borderId="0" xfId="0" applyNumberFormat="1" applyFont="1" applyFill="1" applyAlignment="1">
      <alignment horizontal="center" vertical="center" shrinkToFit="1"/>
    </xf>
    <xf numFmtId="181" fontId="14" fillId="2" borderId="0" xfId="0" applyNumberFormat="1" applyFont="1" applyFill="1" applyAlignment="1">
      <alignment vertical="center" shrinkToFit="1"/>
    </xf>
    <xf numFmtId="183" fontId="32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 shrinkToFit="1"/>
    </xf>
    <xf numFmtId="0" fontId="14" fillId="2" borderId="0" xfId="0" applyFont="1" applyFill="1" applyAlignment="1">
      <alignment horizontal="center" vertical="center" shrinkToFit="1"/>
    </xf>
    <xf numFmtId="180" fontId="14" fillId="2" borderId="0" xfId="0" applyNumberFormat="1" applyFont="1" applyFill="1" applyAlignment="1">
      <alignment vertical="center" shrinkToFit="1"/>
    </xf>
    <xf numFmtId="181" fontId="25" fillId="2" borderId="0" xfId="0" applyNumberFormat="1" applyFont="1" applyFill="1" applyAlignment="1">
      <alignment vertical="center" wrapText="1" shrinkToFit="1"/>
    </xf>
    <xf numFmtId="181" fontId="25" fillId="2" borderId="0" xfId="0" applyNumberFormat="1" applyFont="1" applyFill="1" applyAlignment="1">
      <alignment vertical="center" shrinkToFit="1"/>
    </xf>
    <xf numFmtId="181" fontId="28" fillId="2" borderId="0" xfId="0" applyNumberFormat="1" applyFont="1" applyFill="1" applyAlignment="1">
      <alignment wrapText="1" shrinkToFit="1"/>
    </xf>
    <xf numFmtId="181" fontId="28" fillId="2" borderId="0" xfId="0" applyNumberFormat="1" applyFont="1" applyFill="1" applyAlignment="1">
      <alignment vertical="center" shrinkToFit="1"/>
    </xf>
    <xf numFmtId="0" fontId="25" fillId="2" borderId="0" xfId="0" applyFont="1" applyFill="1" applyAlignment="1">
      <alignment horizontal="left"/>
    </xf>
    <xf numFmtId="20" fontId="14" fillId="2" borderId="0" xfId="0" applyNumberFormat="1" applyFont="1" applyFill="1" applyBorder="1" applyAlignment="1">
      <alignment vertical="center" shrinkToFit="1"/>
    </xf>
    <xf numFmtId="183" fontId="16" fillId="2" borderId="0" xfId="0" applyNumberFormat="1" applyFont="1" applyFill="1" applyAlignment="1">
      <alignment vertical="center"/>
    </xf>
    <xf numFmtId="20" fontId="14" fillId="2" borderId="0" xfId="0" applyNumberFormat="1" applyFont="1" applyFill="1" applyBorder="1" applyAlignment="1">
      <alignment vertical="center"/>
    </xf>
    <xf numFmtId="181" fontId="14" fillId="2" borderId="0" xfId="0" applyNumberFormat="1" applyFont="1" applyFill="1" applyAlignment="1">
      <alignment horizontal="left" vertical="center" shrinkToFit="1"/>
    </xf>
    <xf numFmtId="20" fontId="14" fillId="2" borderId="7" xfId="0" applyNumberFormat="1" applyFont="1" applyFill="1" applyBorder="1" applyAlignment="1">
      <alignment vertical="center" shrinkToFit="1"/>
    </xf>
    <xf numFmtId="0" fontId="29" fillId="2" borderId="0" xfId="0" applyFont="1" applyFill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29" fillId="2" borderId="21" xfId="2" applyNumberFormat="1" applyFont="1" applyFill="1" applyBorder="1" applyAlignment="1">
      <alignment horizontal="center" vertical="center" shrinkToFit="1"/>
    </xf>
    <xf numFmtId="0" fontId="29" fillId="2" borderId="19" xfId="2" applyNumberFormat="1" applyFont="1" applyFill="1" applyBorder="1" applyAlignment="1">
      <alignment horizontal="center" vertical="center" shrinkToFit="1"/>
    </xf>
    <xf numFmtId="0" fontId="29" fillId="2" borderId="38" xfId="2" applyNumberFormat="1" applyFont="1" applyFill="1" applyBorder="1" applyAlignment="1">
      <alignment horizontal="center" vertical="center" shrinkToFit="1"/>
    </xf>
    <xf numFmtId="0" fontId="29" fillId="2" borderId="20" xfId="2" applyNumberFormat="1" applyFont="1" applyFill="1" applyBorder="1" applyAlignment="1">
      <alignment horizontal="center" vertical="center" shrinkToFit="1"/>
    </xf>
    <xf numFmtId="0" fontId="29" fillId="2" borderId="91" xfId="2" applyNumberFormat="1" applyFont="1" applyFill="1" applyBorder="1" applyAlignment="1">
      <alignment horizontal="center" vertical="center" shrinkToFit="1"/>
    </xf>
    <xf numFmtId="0" fontId="29" fillId="2" borderId="37" xfId="2" applyNumberFormat="1" applyFont="1" applyFill="1" applyBorder="1" applyAlignment="1">
      <alignment horizontal="center" vertical="center" shrinkToFit="1"/>
    </xf>
    <xf numFmtId="0" fontId="19" fillId="2" borderId="0" xfId="0" applyFont="1" applyFill="1" applyAlignment="1">
      <alignment horizontal="center" vertical="center" shrinkToFit="1"/>
    </xf>
    <xf numFmtId="0" fontId="19" fillId="2" borderId="121" xfId="0" applyFont="1" applyFill="1" applyBorder="1" applyAlignment="1">
      <alignment horizontal="center" vertical="center"/>
    </xf>
    <xf numFmtId="0" fontId="19" fillId="2" borderId="121" xfId="0" applyFont="1" applyFill="1" applyBorder="1" applyAlignment="1">
      <alignment horizontal="center"/>
    </xf>
    <xf numFmtId="0" fontId="23" fillId="2" borderId="121" xfId="0" applyFont="1" applyFill="1" applyBorder="1" applyAlignment="1">
      <alignment horizontal="center" vertical="center"/>
    </xf>
    <xf numFmtId="0" fontId="15" fillId="2" borderId="121" xfId="0" applyFont="1" applyFill="1" applyBorder="1" applyAlignment="1">
      <alignment horizontal="center" vertical="center" shrinkToFit="1"/>
    </xf>
    <xf numFmtId="0" fontId="15" fillId="4" borderId="121" xfId="0" applyFont="1" applyFill="1" applyBorder="1" applyAlignment="1">
      <alignment horizontal="center" vertical="center" shrinkToFit="1"/>
    </xf>
    <xf numFmtId="181" fontId="28" fillId="2" borderId="121" xfId="0" applyNumberFormat="1" applyFont="1" applyFill="1" applyBorder="1" applyAlignment="1">
      <alignment vertical="center" shrinkToFit="1"/>
    </xf>
    <xf numFmtId="179" fontId="28" fillId="2" borderId="63" xfId="0" applyNumberFormat="1" applyFont="1" applyFill="1" applyBorder="1" applyAlignment="1">
      <alignment horizontal="center" vertical="center" shrinkToFit="1"/>
    </xf>
    <xf numFmtId="179" fontId="28" fillId="2" borderId="64" xfId="0" applyNumberFormat="1" applyFont="1" applyFill="1" applyBorder="1" applyAlignment="1">
      <alignment horizontal="center" vertical="center" shrinkToFit="1"/>
    </xf>
    <xf numFmtId="179" fontId="28" fillId="2" borderId="5" xfId="0" applyNumberFormat="1" applyFont="1" applyFill="1" applyBorder="1" applyAlignment="1">
      <alignment horizontal="center" vertical="center" shrinkToFit="1"/>
    </xf>
    <xf numFmtId="179" fontId="28" fillId="2" borderId="8" xfId="0" applyNumberFormat="1" applyFont="1" applyFill="1" applyBorder="1" applyAlignment="1">
      <alignment horizontal="center" vertical="center" shrinkToFit="1"/>
    </xf>
    <xf numFmtId="179" fontId="28" fillId="2" borderId="2" xfId="0" applyNumberFormat="1" applyFont="1" applyFill="1" applyBorder="1" applyAlignment="1">
      <alignment horizontal="center" vertical="center" shrinkToFit="1"/>
    </xf>
    <xf numFmtId="179" fontId="28" fillId="2" borderId="65" xfId="0" applyNumberFormat="1" applyFont="1" applyFill="1" applyBorder="1" applyAlignment="1">
      <alignment horizontal="center" vertical="center" shrinkToFit="1"/>
    </xf>
    <xf numFmtId="0" fontId="33" fillId="2" borderId="0" xfId="0" applyFont="1" applyFill="1" applyAlignment="1">
      <alignment vertical="center"/>
    </xf>
    <xf numFmtId="0" fontId="17" fillId="10" borderId="83" xfId="0" applyFont="1" applyFill="1" applyBorder="1" applyAlignment="1">
      <alignment horizontal="center" vertical="center" shrinkToFit="1"/>
    </xf>
    <xf numFmtId="0" fontId="17" fillId="10" borderId="72" xfId="0" applyFont="1" applyFill="1" applyBorder="1" applyAlignment="1">
      <alignment horizontal="center" vertical="center" shrinkToFit="1"/>
    </xf>
    <xf numFmtId="0" fontId="17" fillId="2" borderId="81" xfId="0" applyFont="1" applyFill="1" applyBorder="1" applyAlignment="1">
      <alignment horizontal="center" vertical="center" shrinkToFit="1"/>
    </xf>
    <xf numFmtId="0" fontId="17" fillId="10" borderId="107" xfId="0" applyFont="1" applyFill="1" applyBorder="1" applyAlignment="1">
      <alignment horizontal="center" vertical="center" shrinkToFit="1"/>
    </xf>
    <xf numFmtId="0" fontId="17" fillId="2" borderId="98" xfId="0" applyFont="1" applyFill="1" applyBorder="1" applyAlignment="1">
      <alignment horizontal="center" vertical="center" shrinkToFit="1"/>
    </xf>
    <xf numFmtId="0" fontId="17" fillId="10" borderId="90" xfId="0" applyFont="1" applyFill="1" applyBorder="1" applyAlignment="1">
      <alignment horizontal="center" vertical="center" shrinkToFit="1"/>
    </xf>
    <xf numFmtId="0" fontId="17" fillId="10" borderId="93" xfId="0" applyFont="1" applyFill="1" applyBorder="1" applyAlignment="1">
      <alignment horizontal="center" vertical="center" shrinkToFit="1"/>
    </xf>
    <xf numFmtId="0" fontId="17" fillId="10" borderId="30" xfId="0" applyFont="1" applyFill="1" applyBorder="1" applyAlignment="1">
      <alignment horizontal="center" vertical="center" shrinkToFit="1"/>
    </xf>
    <xf numFmtId="0" fontId="19" fillId="16" borderId="122" xfId="0" applyFont="1" applyFill="1" applyBorder="1" applyAlignment="1">
      <alignment horizontal="center" vertical="center"/>
    </xf>
    <xf numFmtId="0" fontId="19" fillId="16" borderId="122" xfId="0" applyFont="1" applyFill="1" applyBorder="1" applyAlignment="1">
      <alignment horizontal="center"/>
    </xf>
    <xf numFmtId="0" fontId="23" fillId="16" borderId="122" xfId="0" applyFont="1" applyFill="1" applyBorder="1" applyAlignment="1">
      <alignment horizontal="center" vertical="center"/>
    </xf>
    <xf numFmtId="179" fontId="15" fillId="16" borderId="122" xfId="0" applyNumberFormat="1" applyFont="1" applyFill="1" applyBorder="1" applyAlignment="1">
      <alignment horizontal="left" vertical="center" shrinkToFit="1"/>
    </xf>
    <xf numFmtId="179" fontId="15" fillId="17" borderId="122" xfId="0" applyNumberFormat="1" applyFont="1" applyFill="1" applyBorder="1" applyAlignment="1">
      <alignment horizontal="left" vertical="center" shrinkToFit="1"/>
    </xf>
    <xf numFmtId="0" fontId="15" fillId="16" borderId="122" xfId="0" applyFont="1" applyFill="1" applyBorder="1" applyAlignment="1">
      <alignment horizontal="center" vertical="center" shrinkToFit="1"/>
    </xf>
    <xf numFmtId="0" fontId="15" fillId="17" borderId="122" xfId="0" applyFont="1" applyFill="1" applyBorder="1" applyAlignment="1">
      <alignment horizontal="center" vertical="center" shrinkToFit="1"/>
    </xf>
    <xf numFmtId="181" fontId="28" fillId="16" borderId="122" xfId="0" applyNumberFormat="1" applyFont="1" applyFill="1" applyBorder="1" applyAlignment="1">
      <alignment vertical="center" shrinkToFit="1"/>
    </xf>
    <xf numFmtId="0" fontId="17" fillId="4" borderId="10" xfId="0" applyFont="1" applyFill="1" applyBorder="1" applyAlignment="1">
      <alignment horizontal="center" vertical="center" wrapText="1" shrinkToFit="1"/>
    </xf>
    <xf numFmtId="0" fontId="17" fillId="2" borderId="10" xfId="0" applyFont="1" applyFill="1" applyBorder="1" applyAlignment="1">
      <alignment horizontal="center" vertical="center" wrapText="1"/>
    </xf>
    <xf numFmtId="0" fontId="16" fillId="4" borderId="11" xfId="0" applyFont="1" applyFill="1" applyBorder="1" applyAlignment="1">
      <alignment horizontal="center" vertical="center" shrinkToFit="1"/>
    </xf>
    <xf numFmtId="0" fontId="16" fillId="2" borderId="11" xfId="0" applyFont="1" applyFill="1" applyBorder="1" applyAlignment="1">
      <alignment horizontal="center" vertical="center" shrinkToFit="1"/>
    </xf>
    <xf numFmtId="0" fontId="35" fillId="2" borderId="0" xfId="0" applyFont="1" applyFill="1" applyBorder="1" applyAlignment="1">
      <alignment horizontal="center" vertical="center" shrinkToFit="1"/>
    </xf>
    <xf numFmtId="0" fontId="12" fillId="2" borderId="0" xfId="0" applyFont="1" applyFill="1" applyBorder="1" applyAlignment="1">
      <alignment vertical="center"/>
    </xf>
    <xf numFmtId="57" fontId="12" fillId="2" borderId="0" xfId="0" applyNumberFormat="1" applyFont="1" applyFill="1" applyBorder="1" applyAlignment="1">
      <alignment vertical="center"/>
    </xf>
    <xf numFmtId="0" fontId="36" fillId="2" borderId="3" xfId="0" applyFont="1" applyFill="1" applyBorder="1" applyAlignment="1">
      <alignment vertical="center"/>
    </xf>
    <xf numFmtId="0" fontId="37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20" fontId="14" fillId="2" borderId="10" xfId="0" applyNumberFormat="1" applyFont="1" applyFill="1" applyBorder="1" applyAlignment="1">
      <alignment horizontal="center" vertical="center" shrinkToFit="1"/>
    </xf>
    <xf numFmtId="20" fontId="14" fillId="2" borderId="11" xfId="0" applyNumberFormat="1" applyFont="1" applyFill="1" applyBorder="1" applyAlignment="1">
      <alignment horizontal="center" vertical="center" shrinkToFit="1"/>
    </xf>
    <xf numFmtId="183" fontId="16" fillId="2" borderId="0" xfId="0" applyNumberFormat="1" applyFont="1" applyFill="1" applyAlignment="1">
      <alignment horizontal="right" vertical="center"/>
    </xf>
    <xf numFmtId="0" fontId="29" fillId="2" borderId="0" xfId="0" applyFont="1" applyFill="1" applyAlignment="1">
      <alignment horizontal="left" vertical="center"/>
    </xf>
    <xf numFmtId="185" fontId="28" fillId="2" borderId="0" xfId="0" applyNumberFormat="1" applyFont="1" applyFill="1" applyAlignment="1">
      <alignment horizontal="right" vertical="center" shrinkToFit="1"/>
    </xf>
    <xf numFmtId="183" fontId="31" fillId="2" borderId="0" xfId="0" applyNumberFormat="1" applyFont="1" applyFill="1" applyAlignment="1">
      <alignment horizontal="center" vertical="center" shrinkToFit="1"/>
    </xf>
    <xf numFmtId="183" fontId="29" fillId="2" borderId="0" xfId="0" applyNumberFormat="1" applyFont="1" applyFill="1" applyAlignment="1">
      <alignment horizontal="left" vertical="center"/>
    </xf>
    <xf numFmtId="20" fontId="14" fillId="2" borderId="1" xfId="0" applyNumberFormat="1" applyFont="1" applyFill="1" applyBorder="1" applyAlignment="1">
      <alignment horizontal="center" vertical="center"/>
    </xf>
    <xf numFmtId="20" fontId="14" fillId="2" borderId="0" xfId="0" applyNumberFormat="1" applyFont="1" applyFill="1" applyBorder="1" applyAlignment="1">
      <alignment horizontal="center" vertical="center"/>
    </xf>
    <xf numFmtId="181" fontId="29" fillId="2" borderId="0" xfId="0" applyNumberFormat="1" applyFont="1" applyFill="1" applyAlignment="1">
      <alignment horizontal="center" wrapText="1" shrinkToFit="1"/>
    </xf>
    <xf numFmtId="180" fontId="14" fillId="2" borderId="0" xfId="0" applyNumberFormat="1" applyFont="1" applyFill="1" applyAlignment="1">
      <alignment horizontal="center" vertical="center" shrinkToFit="1"/>
    </xf>
    <xf numFmtId="20" fontId="14" fillId="2" borderId="0" xfId="0" applyNumberFormat="1" applyFont="1" applyFill="1" applyBorder="1" applyAlignment="1">
      <alignment horizontal="center" vertical="center" shrinkToFit="1"/>
    </xf>
    <xf numFmtId="181" fontId="28" fillId="2" borderId="0" xfId="0" applyNumberFormat="1" applyFont="1" applyFill="1" applyAlignment="1">
      <alignment horizontal="center" wrapText="1" shrinkToFit="1"/>
    </xf>
    <xf numFmtId="0" fontId="28" fillId="2" borderId="0" xfId="0" applyFont="1" applyFill="1" applyBorder="1" applyAlignment="1">
      <alignment horizontal="left" vertical="center"/>
    </xf>
    <xf numFmtId="0" fontId="19" fillId="2" borderId="66" xfId="0" applyFont="1" applyFill="1" applyBorder="1" applyAlignment="1">
      <alignment horizontal="right" vertical="center"/>
    </xf>
    <xf numFmtId="0" fontId="25" fillId="2" borderId="38" xfId="0" applyNumberFormat="1" applyFont="1" applyFill="1" applyBorder="1" applyAlignment="1">
      <alignment horizontal="center" vertical="center" shrinkToFit="1"/>
    </xf>
    <xf numFmtId="0" fontId="25" fillId="2" borderId="34" xfId="0" applyNumberFormat="1" applyFont="1" applyFill="1" applyBorder="1" applyAlignment="1">
      <alignment horizontal="center" vertical="center" shrinkToFit="1"/>
    </xf>
    <xf numFmtId="181" fontId="14" fillId="2" borderId="0" xfId="0" applyNumberFormat="1" applyFont="1" applyFill="1" applyAlignment="1">
      <alignment horizontal="center" vertical="center" shrinkToFit="1"/>
    </xf>
    <xf numFmtId="0" fontId="22" fillId="2" borderId="52" xfId="0" applyFont="1" applyFill="1" applyBorder="1" applyAlignment="1">
      <alignment horizontal="center" vertical="center" shrinkToFit="1"/>
    </xf>
    <xf numFmtId="0" fontId="22" fillId="2" borderId="53" xfId="0" applyFont="1" applyFill="1" applyBorder="1" applyAlignment="1">
      <alignment horizontal="center" vertical="center" shrinkToFit="1"/>
    </xf>
    <xf numFmtId="0" fontId="22" fillId="2" borderId="54" xfId="0" applyFont="1" applyFill="1" applyBorder="1" applyAlignment="1">
      <alignment horizontal="center" vertical="center" shrinkToFit="1"/>
    </xf>
    <xf numFmtId="0" fontId="22" fillId="2" borderId="23" xfId="0" applyFont="1" applyFill="1" applyBorder="1" applyAlignment="1">
      <alignment horizontal="center" vertical="center" textRotation="255" shrinkToFit="1"/>
    </xf>
    <xf numFmtId="0" fontId="22" fillId="2" borderId="24" xfId="0" applyFont="1" applyFill="1" applyBorder="1" applyAlignment="1">
      <alignment horizontal="center" vertical="center" textRotation="255" shrinkToFit="1"/>
    </xf>
    <xf numFmtId="0" fontId="22" fillId="2" borderId="25" xfId="0" applyFont="1" applyFill="1" applyBorder="1" applyAlignment="1">
      <alignment horizontal="center" vertical="center" textRotation="255" shrinkToFit="1"/>
    </xf>
    <xf numFmtId="0" fontId="23" fillId="2" borderId="35" xfId="0" applyFont="1" applyFill="1" applyBorder="1" applyAlignment="1">
      <alignment horizontal="center" vertical="center" textRotation="255" shrinkToFit="1"/>
    </xf>
    <xf numFmtId="0" fontId="23" fillId="2" borderId="36" xfId="0" applyFont="1" applyFill="1" applyBorder="1" applyAlignment="1">
      <alignment horizontal="center" vertical="center" textRotation="255" shrinkToFit="1"/>
    </xf>
    <xf numFmtId="0" fontId="23" fillId="2" borderId="34" xfId="0" applyFont="1" applyFill="1" applyBorder="1" applyAlignment="1">
      <alignment horizontal="center" vertical="center" textRotation="255" shrinkToFit="1"/>
    </xf>
    <xf numFmtId="0" fontId="25" fillId="2" borderId="36" xfId="0" applyNumberFormat="1" applyFont="1" applyFill="1" applyBorder="1" applyAlignment="1">
      <alignment horizontal="center" vertical="center" shrinkToFit="1"/>
    </xf>
    <xf numFmtId="0" fontId="25" fillId="2" borderId="37" xfId="0" applyNumberFormat="1" applyFont="1" applyFill="1" applyBorder="1" applyAlignment="1">
      <alignment horizontal="center" vertical="center" shrinkToFit="1"/>
    </xf>
    <xf numFmtId="0" fontId="22" fillId="5" borderId="23" xfId="0" applyFont="1" applyFill="1" applyBorder="1" applyAlignment="1">
      <alignment horizontal="center" vertical="center" textRotation="255" shrinkToFit="1"/>
    </xf>
    <xf numFmtId="0" fontId="22" fillId="5" borderId="24" xfId="0" applyFont="1" applyFill="1" applyBorder="1" applyAlignment="1">
      <alignment horizontal="center" vertical="center" textRotation="255" shrinkToFit="1"/>
    </xf>
    <xf numFmtId="0" fontId="22" fillId="5" borderId="25" xfId="0" applyFont="1" applyFill="1" applyBorder="1" applyAlignment="1">
      <alignment horizontal="center" vertical="center" textRotation="255" shrinkToFit="1"/>
    </xf>
    <xf numFmtId="0" fontId="25" fillId="2" borderId="35" xfId="0" applyNumberFormat="1" applyFont="1" applyFill="1" applyBorder="1" applyAlignment="1">
      <alignment horizontal="center" vertical="center" shrinkToFit="1"/>
    </xf>
    <xf numFmtId="0" fontId="22" fillId="9" borderId="23" xfId="0" applyFont="1" applyFill="1" applyBorder="1" applyAlignment="1">
      <alignment horizontal="center" vertical="center" textRotation="255" shrinkToFit="1"/>
    </xf>
    <xf numFmtId="0" fontId="22" fillId="9" borderId="24" xfId="0" applyFont="1" applyFill="1" applyBorder="1" applyAlignment="1">
      <alignment horizontal="center" vertical="center" textRotation="255" shrinkToFit="1"/>
    </xf>
    <xf numFmtId="0" fontId="22" fillId="9" borderId="25" xfId="0" applyFont="1" applyFill="1" applyBorder="1" applyAlignment="1">
      <alignment horizontal="center" vertical="center" textRotation="255" shrinkToFit="1"/>
    </xf>
    <xf numFmtId="0" fontId="22" fillId="15" borderId="23" xfId="0" applyFont="1" applyFill="1" applyBorder="1" applyAlignment="1">
      <alignment horizontal="center" vertical="center" textRotation="255" shrinkToFit="1"/>
    </xf>
    <xf numFmtId="0" fontId="22" fillId="15" borderId="24" xfId="0" applyFont="1" applyFill="1" applyBorder="1" applyAlignment="1">
      <alignment horizontal="center" vertical="center" textRotation="255" shrinkToFit="1"/>
    </xf>
    <xf numFmtId="0" fontId="22" fillId="15" borderId="25" xfId="0" applyFont="1" applyFill="1" applyBorder="1" applyAlignment="1">
      <alignment horizontal="center" vertical="center" textRotation="255" shrinkToFit="1"/>
    </xf>
    <xf numFmtId="0" fontId="22" fillId="2" borderId="118" xfId="0" applyFont="1" applyFill="1" applyBorder="1" applyAlignment="1">
      <alignment horizontal="center" vertical="center" shrinkToFit="1"/>
    </xf>
    <xf numFmtId="0" fontId="22" fillId="2" borderId="41" xfId="0" applyFont="1" applyFill="1" applyBorder="1" applyAlignment="1">
      <alignment horizontal="center" vertical="center" shrinkToFit="1"/>
    </xf>
    <xf numFmtId="0" fontId="22" fillId="2" borderId="42" xfId="0" applyFont="1" applyFill="1" applyBorder="1" applyAlignment="1">
      <alignment horizontal="center" vertical="center" shrinkToFit="1"/>
    </xf>
    <xf numFmtId="0" fontId="22" fillId="2" borderId="0" xfId="0" applyFont="1" applyFill="1" applyAlignment="1">
      <alignment horizontal="left" shrinkToFit="1"/>
    </xf>
    <xf numFmtId="0" fontId="22" fillId="2" borderId="22" xfId="0" applyFont="1" applyFill="1" applyBorder="1" applyAlignment="1">
      <alignment horizontal="left" shrinkToFit="1"/>
    </xf>
    <xf numFmtId="0" fontId="27" fillId="2" borderId="0" xfId="0" applyFont="1" applyFill="1" applyAlignment="1">
      <alignment horizontal="center" vertical="top" wrapText="1"/>
    </xf>
    <xf numFmtId="0" fontId="27" fillId="2" borderId="0" xfId="0" applyFont="1" applyFill="1" applyAlignment="1">
      <alignment horizontal="center" vertical="top"/>
    </xf>
    <xf numFmtId="0" fontId="20" fillId="2" borderId="0" xfId="0" applyFont="1" applyFill="1" applyAlignment="1">
      <alignment horizontal="center"/>
    </xf>
    <xf numFmtId="0" fontId="22" fillId="2" borderId="0" xfId="0" applyFont="1" applyFill="1" applyAlignment="1">
      <alignment horizontal="center" vertical="center" shrinkToFit="1"/>
    </xf>
    <xf numFmtId="182" fontId="14" fillId="2" borderId="22" xfId="0" applyNumberFormat="1" applyFont="1" applyFill="1" applyBorder="1" applyAlignment="1">
      <alignment horizontal="right" vertical="center"/>
    </xf>
    <xf numFmtId="182" fontId="28" fillId="2" borderId="0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top"/>
    </xf>
    <xf numFmtId="0" fontId="4" fillId="2" borderId="6" xfId="0" applyFont="1" applyFill="1" applyBorder="1" applyAlignment="1">
      <alignment vertical="top"/>
    </xf>
  </cellXfs>
  <cellStyles count="15">
    <cellStyle name="桁区切り" xfId="1" builtinId="6"/>
    <cellStyle name="桁区切り 2" xfId="2"/>
    <cellStyle name="桁区切り 2 2" xfId="11"/>
    <cellStyle name="桁区切り 3" xfId="3"/>
    <cellStyle name="桁区切り 4" xfId="14"/>
    <cellStyle name="通貨 2" xfId="4"/>
    <cellStyle name="標準" xfId="0" builtinId="0"/>
    <cellStyle name="標準 2" xfId="5"/>
    <cellStyle name="標準 2 2" xfId="6"/>
    <cellStyle name="標準 2 2 2" xfId="7"/>
    <cellStyle name="標準 2 2 3" xfId="8"/>
    <cellStyle name="標準 3" xfId="9"/>
    <cellStyle name="標準 4" xfId="10"/>
    <cellStyle name="標準 5" xfId="12"/>
    <cellStyle name="標準 5 2" xfId="13"/>
  </cellStyles>
  <dxfs count="0"/>
  <tableStyles count="0" defaultTableStyle="TableStyleMedium2" defaultPivotStyle="PivotStyleLight16"/>
  <colors>
    <mruColors>
      <color rgb="FF080808"/>
      <color rgb="FFFFFFCC"/>
      <color rgb="FF0000FF"/>
      <color rgb="FFFFA3A3"/>
      <color rgb="FFCCFF99"/>
      <color rgb="FFD2FEE1"/>
      <color rgb="FF99FF33"/>
      <color rgb="FFE1FFE1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847723</xdr:colOff>
      <xdr:row>3</xdr:row>
      <xdr:rowOff>280988</xdr:rowOff>
    </xdr:from>
    <xdr:to>
      <xdr:col>32</xdr:col>
      <xdr:colOff>9525</xdr:colOff>
      <xdr:row>4</xdr:row>
      <xdr:rowOff>552448</xdr:rowOff>
    </xdr:to>
    <xdr:cxnSp macro="">
      <xdr:nvCxnSpPr>
        <xdr:cNvPr id="2" name="直線コネクタ 1"/>
        <xdr:cNvCxnSpPr/>
      </xdr:nvCxnSpPr>
      <xdr:spPr>
        <a:xfrm flipV="1">
          <a:off x="11753848" y="2633663"/>
          <a:ext cx="333377" cy="59531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4</xdr:row>
      <xdr:rowOff>290512</xdr:rowOff>
    </xdr:from>
    <xdr:to>
      <xdr:col>32</xdr:col>
      <xdr:colOff>23813</xdr:colOff>
      <xdr:row>4</xdr:row>
      <xdr:rowOff>552448</xdr:rowOff>
    </xdr:to>
    <xdr:cxnSp macro="">
      <xdr:nvCxnSpPr>
        <xdr:cNvPr id="3" name="直線コネクタ 2"/>
        <xdr:cNvCxnSpPr/>
      </xdr:nvCxnSpPr>
      <xdr:spPr>
        <a:xfrm flipV="1">
          <a:off x="11753851" y="3081337"/>
          <a:ext cx="347662" cy="147636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5</xdr:row>
      <xdr:rowOff>4761</xdr:rowOff>
    </xdr:from>
    <xdr:to>
      <xdr:col>32</xdr:col>
      <xdr:colOff>28575</xdr:colOff>
      <xdr:row>5</xdr:row>
      <xdr:rowOff>285750</xdr:rowOff>
    </xdr:to>
    <xdr:cxnSp macro="">
      <xdr:nvCxnSpPr>
        <xdr:cNvPr id="4" name="直線コネクタ 3"/>
        <xdr:cNvCxnSpPr/>
      </xdr:nvCxnSpPr>
      <xdr:spPr>
        <a:xfrm>
          <a:off x="11753848" y="3233736"/>
          <a:ext cx="35242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5</xdr:row>
      <xdr:rowOff>4761</xdr:rowOff>
    </xdr:from>
    <xdr:to>
      <xdr:col>32</xdr:col>
      <xdr:colOff>19050</xdr:colOff>
      <xdr:row>6</xdr:row>
      <xdr:rowOff>266700</xdr:rowOff>
    </xdr:to>
    <xdr:cxnSp macro="">
      <xdr:nvCxnSpPr>
        <xdr:cNvPr id="5" name="直線コネクタ 4"/>
        <xdr:cNvCxnSpPr/>
      </xdr:nvCxnSpPr>
      <xdr:spPr>
        <a:xfrm>
          <a:off x="11753848" y="3233736"/>
          <a:ext cx="342902" cy="7000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7</xdr:row>
      <xdr:rowOff>280988</xdr:rowOff>
    </xdr:from>
    <xdr:to>
      <xdr:col>32</xdr:col>
      <xdr:colOff>9525</xdr:colOff>
      <xdr:row>8</xdr:row>
      <xdr:rowOff>552448</xdr:rowOff>
    </xdr:to>
    <xdr:cxnSp macro="">
      <xdr:nvCxnSpPr>
        <xdr:cNvPr id="6" name="直線コネクタ 5"/>
        <xdr:cNvCxnSpPr/>
      </xdr:nvCxnSpPr>
      <xdr:spPr>
        <a:xfrm flipV="1">
          <a:off x="11753848" y="4386263"/>
          <a:ext cx="333377" cy="59531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8</xdr:row>
      <xdr:rowOff>290512</xdr:rowOff>
    </xdr:from>
    <xdr:to>
      <xdr:col>32</xdr:col>
      <xdr:colOff>23813</xdr:colOff>
      <xdr:row>8</xdr:row>
      <xdr:rowOff>552448</xdr:rowOff>
    </xdr:to>
    <xdr:cxnSp macro="">
      <xdr:nvCxnSpPr>
        <xdr:cNvPr id="7" name="直線コネクタ 6"/>
        <xdr:cNvCxnSpPr/>
      </xdr:nvCxnSpPr>
      <xdr:spPr>
        <a:xfrm flipV="1">
          <a:off x="11753851" y="4833937"/>
          <a:ext cx="347662" cy="147636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9</xdr:row>
      <xdr:rowOff>4761</xdr:rowOff>
    </xdr:from>
    <xdr:to>
      <xdr:col>32</xdr:col>
      <xdr:colOff>28575</xdr:colOff>
      <xdr:row>9</xdr:row>
      <xdr:rowOff>285750</xdr:rowOff>
    </xdr:to>
    <xdr:cxnSp macro="">
      <xdr:nvCxnSpPr>
        <xdr:cNvPr id="8" name="直線コネクタ 7"/>
        <xdr:cNvCxnSpPr/>
      </xdr:nvCxnSpPr>
      <xdr:spPr>
        <a:xfrm>
          <a:off x="11753848" y="4986336"/>
          <a:ext cx="35242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9</xdr:row>
      <xdr:rowOff>4761</xdr:rowOff>
    </xdr:from>
    <xdr:to>
      <xdr:col>32</xdr:col>
      <xdr:colOff>19050</xdr:colOff>
      <xdr:row>10</xdr:row>
      <xdr:rowOff>266700</xdr:rowOff>
    </xdr:to>
    <xdr:cxnSp macro="">
      <xdr:nvCxnSpPr>
        <xdr:cNvPr id="9" name="直線コネクタ 8"/>
        <xdr:cNvCxnSpPr/>
      </xdr:nvCxnSpPr>
      <xdr:spPr>
        <a:xfrm>
          <a:off x="11753848" y="4986336"/>
          <a:ext cx="342902" cy="7000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11</xdr:row>
      <xdr:rowOff>280988</xdr:rowOff>
    </xdr:from>
    <xdr:to>
      <xdr:col>32</xdr:col>
      <xdr:colOff>9525</xdr:colOff>
      <xdr:row>12</xdr:row>
      <xdr:rowOff>552448</xdr:rowOff>
    </xdr:to>
    <xdr:cxnSp macro="">
      <xdr:nvCxnSpPr>
        <xdr:cNvPr id="10" name="直線コネクタ 9"/>
        <xdr:cNvCxnSpPr/>
      </xdr:nvCxnSpPr>
      <xdr:spPr>
        <a:xfrm flipV="1">
          <a:off x="11753848" y="6138863"/>
          <a:ext cx="333377" cy="59531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12</xdr:row>
      <xdr:rowOff>290512</xdr:rowOff>
    </xdr:from>
    <xdr:to>
      <xdr:col>32</xdr:col>
      <xdr:colOff>23813</xdr:colOff>
      <xdr:row>12</xdr:row>
      <xdr:rowOff>552448</xdr:rowOff>
    </xdr:to>
    <xdr:cxnSp macro="">
      <xdr:nvCxnSpPr>
        <xdr:cNvPr id="11" name="直線コネクタ 10"/>
        <xdr:cNvCxnSpPr/>
      </xdr:nvCxnSpPr>
      <xdr:spPr>
        <a:xfrm flipV="1">
          <a:off x="11753851" y="6586537"/>
          <a:ext cx="347662" cy="147636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13</xdr:row>
      <xdr:rowOff>4761</xdr:rowOff>
    </xdr:from>
    <xdr:to>
      <xdr:col>32</xdr:col>
      <xdr:colOff>28575</xdr:colOff>
      <xdr:row>13</xdr:row>
      <xdr:rowOff>285750</xdr:rowOff>
    </xdr:to>
    <xdr:cxnSp macro="">
      <xdr:nvCxnSpPr>
        <xdr:cNvPr id="12" name="直線コネクタ 11"/>
        <xdr:cNvCxnSpPr/>
      </xdr:nvCxnSpPr>
      <xdr:spPr>
        <a:xfrm>
          <a:off x="11753848" y="6738936"/>
          <a:ext cx="35242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13</xdr:row>
      <xdr:rowOff>4761</xdr:rowOff>
    </xdr:from>
    <xdr:to>
      <xdr:col>32</xdr:col>
      <xdr:colOff>19050</xdr:colOff>
      <xdr:row>14</xdr:row>
      <xdr:rowOff>266700</xdr:rowOff>
    </xdr:to>
    <xdr:cxnSp macro="">
      <xdr:nvCxnSpPr>
        <xdr:cNvPr id="13" name="直線コネクタ 12"/>
        <xdr:cNvCxnSpPr/>
      </xdr:nvCxnSpPr>
      <xdr:spPr>
        <a:xfrm>
          <a:off x="11753848" y="6738936"/>
          <a:ext cx="342902" cy="7000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15</xdr:row>
      <xdr:rowOff>280988</xdr:rowOff>
    </xdr:from>
    <xdr:to>
      <xdr:col>32</xdr:col>
      <xdr:colOff>9525</xdr:colOff>
      <xdr:row>16</xdr:row>
      <xdr:rowOff>552448</xdr:rowOff>
    </xdr:to>
    <xdr:cxnSp macro="">
      <xdr:nvCxnSpPr>
        <xdr:cNvPr id="14" name="直線コネクタ 13"/>
        <xdr:cNvCxnSpPr/>
      </xdr:nvCxnSpPr>
      <xdr:spPr>
        <a:xfrm flipV="1">
          <a:off x="11753848" y="7891463"/>
          <a:ext cx="333377" cy="59531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16</xdr:row>
      <xdr:rowOff>290512</xdr:rowOff>
    </xdr:from>
    <xdr:to>
      <xdr:col>32</xdr:col>
      <xdr:colOff>23813</xdr:colOff>
      <xdr:row>16</xdr:row>
      <xdr:rowOff>552448</xdr:rowOff>
    </xdr:to>
    <xdr:cxnSp macro="">
      <xdr:nvCxnSpPr>
        <xdr:cNvPr id="15" name="直線コネクタ 14"/>
        <xdr:cNvCxnSpPr/>
      </xdr:nvCxnSpPr>
      <xdr:spPr>
        <a:xfrm flipV="1">
          <a:off x="11753851" y="8339137"/>
          <a:ext cx="347662" cy="147636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17</xdr:row>
      <xdr:rowOff>4761</xdr:rowOff>
    </xdr:from>
    <xdr:to>
      <xdr:col>32</xdr:col>
      <xdr:colOff>28575</xdr:colOff>
      <xdr:row>17</xdr:row>
      <xdr:rowOff>285750</xdr:rowOff>
    </xdr:to>
    <xdr:cxnSp macro="">
      <xdr:nvCxnSpPr>
        <xdr:cNvPr id="16" name="直線コネクタ 15"/>
        <xdr:cNvCxnSpPr/>
      </xdr:nvCxnSpPr>
      <xdr:spPr>
        <a:xfrm>
          <a:off x="11753848" y="8491536"/>
          <a:ext cx="35242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17</xdr:row>
      <xdr:rowOff>4761</xdr:rowOff>
    </xdr:from>
    <xdr:to>
      <xdr:col>32</xdr:col>
      <xdr:colOff>19050</xdr:colOff>
      <xdr:row>18</xdr:row>
      <xdr:rowOff>266700</xdr:rowOff>
    </xdr:to>
    <xdr:cxnSp macro="">
      <xdr:nvCxnSpPr>
        <xdr:cNvPr id="17" name="直線コネクタ 16"/>
        <xdr:cNvCxnSpPr/>
      </xdr:nvCxnSpPr>
      <xdr:spPr>
        <a:xfrm>
          <a:off x="11753848" y="8491536"/>
          <a:ext cx="342902" cy="7000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19</xdr:row>
      <xdr:rowOff>280988</xdr:rowOff>
    </xdr:from>
    <xdr:to>
      <xdr:col>32</xdr:col>
      <xdr:colOff>9525</xdr:colOff>
      <xdr:row>20</xdr:row>
      <xdr:rowOff>552448</xdr:rowOff>
    </xdr:to>
    <xdr:cxnSp macro="">
      <xdr:nvCxnSpPr>
        <xdr:cNvPr id="18" name="直線コネクタ 17"/>
        <xdr:cNvCxnSpPr/>
      </xdr:nvCxnSpPr>
      <xdr:spPr>
        <a:xfrm flipV="1">
          <a:off x="11753848" y="9644063"/>
          <a:ext cx="333377" cy="59531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20</xdr:row>
      <xdr:rowOff>290512</xdr:rowOff>
    </xdr:from>
    <xdr:to>
      <xdr:col>32</xdr:col>
      <xdr:colOff>23813</xdr:colOff>
      <xdr:row>20</xdr:row>
      <xdr:rowOff>552448</xdr:rowOff>
    </xdr:to>
    <xdr:cxnSp macro="">
      <xdr:nvCxnSpPr>
        <xdr:cNvPr id="19" name="直線コネクタ 18"/>
        <xdr:cNvCxnSpPr/>
      </xdr:nvCxnSpPr>
      <xdr:spPr>
        <a:xfrm flipV="1">
          <a:off x="11753851" y="10091737"/>
          <a:ext cx="347662" cy="147636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21</xdr:row>
      <xdr:rowOff>4761</xdr:rowOff>
    </xdr:from>
    <xdr:to>
      <xdr:col>32</xdr:col>
      <xdr:colOff>28575</xdr:colOff>
      <xdr:row>21</xdr:row>
      <xdr:rowOff>285750</xdr:rowOff>
    </xdr:to>
    <xdr:cxnSp macro="">
      <xdr:nvCxnSpPr>
        <xdr:cNvPr id="20" name="直線コネクタ 19"/>
        <xdr:cNvCxnSpPr/>
      </xdr:nvCxnSpPr>
      <xdr:spPr>
        <a:xfrm>
          <a:off x="11753848" y="10244136"/>
          <a:ext cx="35242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21</xdr:row>
      <xdr:rowOff>4761</xdr:rowOff>
    </xdr:from>
    <xdr:to>
      <xdr:col>32</xdr:col>
      <xdr:colOff>19050</xdr:colOff>
      <xdr:row>22</xdr:row>
      <xdr:rowOff>266700</xdr:rowOff>
    </xdr:to>
    <xdr:cxnSp macro="">
      <xdr:nvCxnSpPr>
        <xdr:cNvPr id="21" name="直線コネクタ 20"/>
        <xdr:cNvCxnSpPr/>
      </xdr:nvCxnSpPr>
      <xdr:spPr>
        <a:xfrm>
          <a:off x="11753848" y="10244136"/>
          <a:ext cx="342902" cy="7000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23</xdr:row>
      <xdr:rowOff>280988</xdr:rowOff>
    </xdr:from>
    <xdr:to>
      <xdr:col>32</xdr:col>
      <xdr:colOff>9525</xdr:colOff>
      <xdr:row>24</xdr:row>
      <xdr:rowOff>552448</xdr:rowOff>
    </xdr:to>
    <xdr:cxnSp macro="">
      <xdr:nvCxnSpPr>
        <xdr:cNvPr id="22" name="直線コネクタ 21"/>
        <xdr:cNvCxnSpPr/>
      </xdr:nvCxnSpPr>
      <xdr:spPr>
        <a:xfrm flipV="1">
          <a:off x="11753848" y="11396663"/>
          <a:ext cx="333377" cy="59531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24</xdr:row>
      <xdr:rowOff>290512</xdr:rowOff>
    </xdr:from>
    <xdr:to>
      <xdr:col>32</xdr:col>
      <xdr:colOff>23813</xdr:colOff>
      <xdr:row>24</xdr:row>
      <xdr:rowOff>552448</xdr:rowOff>
    </xdr:to>
    <xdr:cxnSp macro="">
      <xdr:nvCxnSpPr>
        <xdr:cNvPr id="23" name="直線コネクタ 22"/>
        <xdr:cNvCxnSpPr/>
      </xdr:nvCxnSpPr>
      <xdr:spPr>
        <a:xfrm flipV="1">
          <a:off x="11753851" y="11844337"/>
          <a:ext cx="347662" cy="147636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25</xdr:row>
      <xdr:rowOff>4761</xdr:rowOff>
    </xdr:from>
    <xdr:to>
      <xdr:col>32</xdr:col>
      <xdr:colOff>28575</xdr:colOff>
      <xdr:row>25</xdr:row>
      <xdr:rowOff>285750</xdr:rowOff>
    </xdr:to>
    <xdr:cxnSp macro="">
      <xdr:nvCxnSpPr>
        <xdr:cNvPr id="24" name="直線コネクタ 23"/>
        <xdr:cNvCxnSpPr/>
      </xdr:nvCxnSpPr>
      <xdr:spPr>
        <a:xfrm>
          <a:off x="11753848" y="11996736"/>
          <a:ext cx="35242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25</xdr:row>
      <xdr:rowOff>4761</xdr:rowOff>
    </xdr:from>
    <xdr:to>
      <xdr:col>32</xdr:col>
      <xdr:colOff>19050</xdr:colOff>
      <xdr:row>26</xdr:row>
      <xdr:rowOff>266700</xdr:rowOff>
    </xdr:to>
    <xdr:cxnSp macro="">
      <xdr:nvCxnSpPr>
        <xdr:cNvPr id="25" name="直線コネクタ 24"/>
        <xdr:cNvCxnSpPr/>
      </xdr:nvCxnSpPr>
      <xdr:spPr>
        <a:xfrm>
          <a:off x="11753848" y="11996736"/>
          <a:ext cx="342902" cy="7000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27</xdr:row>
      <xdr:rowOff>280988</xdr:rowOff>
    </xdr:from>
    <xdr:to>
      <xdr:col>32</xdr:col>
      <xdr:colOff>9525</xdr:colOff>
      <xdr:row>28</xdr:row>
      <xdr:rowOff>552448</xdr:rowOff>
    </xdr:to>
    <xdr:cxnSp macro="">
      <xdr:nvCxnSpPr>
        <xdr:cNvPr id="26" name="直線コネクタ 25"/>
        <xdr:cNvCxnSpPr/>
      </xdr:nvCxnSpPr>
      <xdr:spPr>
        <a:xfrm flipV="1">
          <a:off x="11753848" y="13149263"/>
          <a:ext cx="333377" cy="59531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28</xdr:row>
      <xdr:rowOff>290512</xdr:rowOff>
    </xdr:from>
    <xdr:to>
      <xdr:col>32</xdr:col>
      <xdr:colOff>23813</xdr:colOff>
      <xdr:row>28</xdr:row>
      <xdr:rowOff>552448</xdr:rowOff>
    </xdr:to>
    <xdr:cxnSp macro="">
      <xdr:nvCxnSpPr>
        <xdr:cNvPr id="27" name="直線コネクタ 26"/>
        <xdr:cNvCxnSpPr/>
      </xdr:nvCxnSpPr>
      <xdr:spPr>
        <a:xfrm flipV="1">
          <a:off x="11753851" y="13596937"/>
          <a:ext cx="347662" cy="147636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29</xdr:row>
      <xdr:rowOff>4761</xdr:rowOff>
    </xdr:from>
    <xdr:to>
      <xdr:col>32</xdr:col>
      <xdr:colOff>28575</xdr:colOff>
      <xdr:row>29</xdr:row>
      <xdr:rowOff>285750</xdr:rowOff>
    </xdr:to>
    <xdr:cxnSp macro="">
      <xdr:nvCxnSpPr>
        <xdr:cNvPr id="28" name="直線コネクタ 27"/>
        <xdr:cNvCxnSpPr/>
      </xdr:nvCxnSpPr>
      <xdr:spPr>
        <a:xfrm>
          <a:off x="11753848" y="13749336"/>
          <a:ext cx="35242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29</xdr:row>
      <xdr:rowOff>4761</xdr:rowOff>
    </xdr:from>
    <xdr:to>
      <xdr:col>32</xdr:col>
      <xdr:colOff>19050</xdr:colOff>
      <xdr:row>30</xdr:row>
      <xdr:rowOff>266700</xdr:rowOff>
    </xdr:to>
    <xdr:cxnSp macro="">
      <xdr:nvCxnSpPr>
        <xdr:cNvPr id="29" name="直線コネクタ 28"/>
        <xdr:cNvCxnSpPr/>
      </xdr:nvCxnSpPr>
      <xdr:spPr>
        <a:xfrm>
          <a:off x="11753848" y="13749336"/>
          <a:ext cx="342902" cy="7000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31</xdr:row>
      <xdr:rowOff>280988</xdr:rowOff>
    </xdr:from>
    <xdr:to>
      <xdr:col>32</xdr:col>
      <xdr:colOff>9525</xdr:colOff>
      <xdr:row>32</xdr:row>
      <xdr:rowOff>552448</xdr:rowOff>
    </xdr:to>
    <xdr:cxnSp macro="">
      <xdr:nvCxnSpPr>
        <xdr:cNvPr id="30" name="直線コネクタ 29"/>
        <xdr:cNvCxnSpPr/>
      </xdr:nvCxnSpPr>
      <xdr:spPr>
        <a:xfrm flipV="1">
          <a:off x="11753848" y="14901863"/>
          <a:ext cx="333377" cy="59531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32</xdr:row>
      <xdr:rowOff>290512</xdr:rowOff>
    </xdr:from>
    <xdr:to>
      <xdr:col>32</xdr:col>
      <xdr:colOff>23813</xdr:colOff>
      <xdr:row>32</xdr:row>
      <xdr:rowOff>552448</xdr:rowOff>
    </xdr:to>
    <xdr:cxnSp macro="">
      <xdr:nvCxnSpPr>
        <xdr:cNvPr id="31" name="直線コネクタ 30"/>
        <xdr:cNvCxnSpPr/>
      </xdr:nvCxnSpPr>
      <xdr:spPr>
        <a:xfrm flipV="1">
          <a:off x="11753851" y="15349537"/>
          <a:ext cx="347662" cy="147636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33</xdr:row>
      <xdr:rowOff>4761</xdr:rowOff>
    </xdr:from>
    <xdr:to>
      <xdr:col>32</xdr:col>
      <xdr:colOff>28575</xdr:colOff>
      <xdr:row>33</xdr:row>
      <xdr:rowOff>285750</xdr:rowOff>
    </xdr:to>
    <xdr:cxnSp macro="">
      <xdr:nvCxnSpPr>
        <xdr:cNvPr id="32" name="直線コネクタ 31"/>
        <xdr:cNvCxnSpPr/>
      </xdr:nvCxnSpPr>
      <xdr:spPr>
        <a:xfrm>
          <a:off x="11753848" y="15501936"/>
          <a:ext cx="35242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33</xdr:row>
      <xdr:rowOff>4761</xdr:rowOff>
    </xdr:from>
    <xdr:to>
      <xdr:col>32</xdr:col>
      <xdr:colOff>19050</xdr:colOff>
      <xdr:row>34</xdr:row>
      <xdr:rowOff>266700</xdr:rowOff>
    </xdr:to>
    <xdr:cxnSp macro="">
      <xdr:nvCxnSpPr>
        <xdr:cNvPr id="33" name="直線コネクタ 32"/>
        <xdr:cNvCxnSpPr/>
      </xdr:nvCxnSpPr>
      <xdr:spPr>
        <a:xfrm>
          <a:off x="11753848" y="15501936"/>
          <a:ext cx="342902" cy="7000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35</xdr:row>
      <xdr:rowOff>280988</xdr:rowOff>
    </xdr:from>
    <xdr:to>
      <xdr:col>32</xdr:col>
      <xdr:colOff>9525</xdr:colOff>
      <xdr:row>36</xdr:row>
      <xdr:rowOff>552448</xdr:rowOff>
    </xdr:to>
    <xdr:cxnSp macro="">
      <xdr:nvCxnSpPr>
        <xdr:cNvPr id="34" name="直線コネクタ 33"/>
        <xdr:cNvCxnSpPr/>
      </xdr:nvCxnSpPr>
      <xdr:spPr>
        <a:xfrm flipV="1">
          <a:off x="11753848" y="16654463"/>
          <a:ext cx="333377" cy="59531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36</xdr:row>
      <xdr:rowOff>290512</xdr:rowOff>
    </xdr:from>
    <xdr:to>
      <xdr:col>32</xdr:col>
      <xdr:colOff>23813</xdr:colOff>
      <xdr:row>36</xdr:row>
      <xdr:rowOff>552448</xdr:rowOff>
    </xdr:to>
    <xdr:cxnSp macro="">
      <xdr:nvCxnSpPr>
        <xdr:cNvPr id="35" name="直線コネクタ 34"/>
        <xdr:cNvCxnSpPr/>
      </xdr:nvCxnSpPr>
      <xdr:spPr>
        <a:xfrm flipV="1">
          <a:off x="11753851" y="17102137"/>
          <a:ext cx="347662" cy="147636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37</xdr:row>
      <xdr:rowOff>4761</xdr:rowOff>
    </xdr:from>
    <xdr:to>
      <xdr:col>32</xdr:col>
      <xdr:colOff>28575</xdr:colOff>
      <xdr:row>37</xdr:row>
      <xdr:rowOff>285750</xdr:rowOff>
    </xdr:to>
    <xdr:cxnSp macro="">
      <xdr:nvCxnSpPr>
        <xdr:cNvPr id="36" name="直線コネクタ 35"/>
        <xdr:cNvCxnSpPr/>
      </xdr:nvCxnSpPr>
      <xdr:spPr>
        <a:xfrm>
          <a:off x="11753848" y="17254536"/>
          <a:ext cx="35242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37</xdr:row>
      <xdr:rowOff>4761</xdr:rowOff>
    </xdr:from>
    <xdr:to>
      <xdr:col>32</xdr:col>
      <xdr:colOff>19050</xdr:colOff>
      <xdr:row>38</xdr:row>
      <xdr:rowOff>266700</xdr:rowOff>
    </xdr:to>
    <xdr:cxnSp macro="">
      <xdr:nvCxnSpPr>
        <xdr:cNvPr id="37" name="直線コネクタ 36"/>
        <xdr:cNvCxnSpPr/>
      </xdr:nvCxnSpPr>
      <xdr:spPr>
        <a:xfrm>
          <a:off x="11753848" y="17254536"/>
          <a:ext cx="342902" cy="7000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39</xdr:row>
      <xdr:rowOff>280988</xdr:rowOff>
    </xdr:from>
    <xdr:to>
      <xdr:col>32</xdr:col>
      <xdr:colOff>9525</xdr:colOff>
      <xdr:row>40</xdr:row>
      <xdr:rowOff>552448</xdr:rowOff>
    </xdr:to>
    <xdr:cxnSp macro="">
      <xdr:nvCxnSpPr>
        <xdr:cNvPr id="38" name="直線コネクタ 37"/>
        <xdr:cNvCxnSpPr/>
      </xdr:nvCxnSpPr>
      <xdr:spPr>
        <a:xfrm flipV="1">
          <a:off x="11753848" y="18407063"/>
          <a:ext cx="333377" cy="59531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40</xdr:row>
      <xdr:rowOff>290512</xdr:rowOff>
    </xdr:from>
    <xdr:to>
      <xdr:col>32</xdr:col>
      <xdr:colOff>23813</xdr:colOff>
      <xdr:row>40</xdr:row>
      <xdr:rowOff>552448</xdr:rowOff>
    </xdr:to>
    <xdr:cxnSp macro="">
      <xdr:nvCxnSpPr>
        <xdr:cNvPr id="39" name="直線コネクタ 38"/>
        <xdr:cNvCxnSpPr/>
      </xdr:nvCxnSpPr>
      <xdr:spPr>
        <a:xfrm flipV="1">
          <a:off x="11753851" y="18854737"/>
          <a:ext cx="347662" cy="147636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41</xdr:row>
      <xdr:rowOff>4761</xdr:rowOff>
    </xdr:from>
    <xdr:to>
      <xdr:col>32</xdr:col>
      <xdr:colOff>28575</xdr:colOff>
      <xdr:row>41</xdr:row>
      <xdr:rowOff>285750</xdr:rowOff>
    </xdr:to>
    <xdr:cxnSp macro="">
      <xdr:nvCxnSpPr>
        <xdr:cNvPr id="40" name="直線コネクタ 39"/>
        <xdr:cNvCxnSpPr/>
      </xdr:nvCxnSpPr>
      <xdr:spPr>
        <a:xfrm>
          <a:off x="11753848" y="19007136"/>
          <a:ext cx="35242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41</xdr:row>
      <xdr:rowOff>4761</xdr:rowOff>
    </xdr:from>
    <xdr:to>
      <xdr:col>32</xdr:col>
      <xdr:colOff>19050</xdr:colOff>
      <xdr:row>42</xdr:row>
      <xdr:rowOff>266700</xdr:rowOff>
    </xdr:to>
    <xdr:cxnSp macro="">
      <xdr:nvCxnSpPr>
        <xdr:cNvPr id="41" name="直線コネクタ 40"/>
        <xdr:cNvCxnSpPr/>
      </xdr:nvCxnSpPr>
      <xdr:spPr>
        <a:xfrm>
          <a:off x="11753848" y="19007136"/>
          <a:ext cx="342902" cy="7000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43</xdr:row>
      <xdr:rowOff>280988</xdr:rowOff>
    </xdr:from>
    <xdr:to>
      <xdr:col>32</xdr:col>
      <xdr:colOff>9525</xdr:colOff>
      <xdr:row>44</xdr:row>
      <xdr:rowOff>552448</xdr:rowOff>
    </xdr:to>
    <xdr:cxnSp macro="">
      <xdr:nvCxnSpPr>
        <xdr:cNvPr id="42" name="直線コネクタ 41"/>
        <xdr:cNvCxnSpPr/>
      </xdr:nvCxnSpPr>
      <xdr:spPr>
        <a:xfrm flipV="1">
          <a:off x="11753848" y="20159663"/>
          <a:ext cx="333377" cy="59531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44</xdr:row>
      <xdr:rowOff>290512</xdr:rowOff>
    </xdr:from>
    <xdr:to>
      <xdr:col>32</xdr:col>
      <xdr:colOff>23813</xdr:colOff>
      <xdr:row>44</xdr:row>
      <xdr:rowOff>552448</xdr:rowOff>
    </xdr:to>
    <xdr:cxnSp macro="">
      <xdr:nvCxnSpPr>
        <xdr:cNvPr id="43" name="直線コネクタ 42"/>
        <xdr:cNvCxnSpPr/>
      </xdr:nvCxnSpPr>
      <xdr:spPr>
        <a:xfrm flipV="1">
          <a:off x="11753851" y="20607337"/>
          <a:ext cx="347662" cy="147636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45</xdr:row>
      <xdr:rowOff>4761</xdr:rowOff>
    </xdr:from>
    <xdr:to>
      <xdr:col>32</xdr:col>
      <xdr:colOff>28575</xdr:colOff>
      <xdr:row>45</xdr:row>
      <xdr:rowOff>285750</xdr:rowOff>
    </xdr:to>
    <xdr:cxnSp macro="">
      <xdr:nvCxnSpPr>
        <xdr:cNvPr id="44" name="直線コネクタ 43"/>
        <xdr:cNvCxnSpPr/>
      </xdr:nvCxnSpPr>
      <xdr:spPr>
        <a:xfrm>
          <a:off x="11753848" y="20759736"/>
          <a:ext cx="35242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45</xdr:row>
      <xdr:rowOff>4761</xdr:rowOff>
    </xdr:from>
    <xdr:to>
      <xdr:col>32</xdr:col>
      <xdr:colOff>19050</xdr:colOff>
      <xdr:row>46</xdr:row>
      <xdr:rowOff>266700</xdr:rowOff>
    </xdr:to>
    <xdr:cxnSp macro="">
      <xdr:nvCxnSpPr>
        <xdr:cNvPr id="45" name="直線コネクタ 44"/>
        <xdr:cNvCxnSpPr/>
      </xdr:nvCxnSpPr>
      <xdr:spPr>
        <a:xfrm>
          <a:off x="11753848" y="20759736"/>
          <a:ext cx="342902" cy="7000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47</xdr:row>
      <xdr:rowOff>280988</xdr:rowOff>
    </xdr:from>
    <xdr:to>
      <xdr:col>32</xdr:col>
      <xdr:colOff>9525</xdr:colOff>
      <xdr:row>48</xdr:row>
      <xdr:rowOff>552448</xdr:rowOff>
    </xdr:to>
    <xdr:cxnSp macro="">
      <xdr:nvCxnSpPr>
        <xdr:cNvPr id="46" name="直線コネクタ 45"/>
        <xdr:cNvCxnSpPr/>
      </xdr:nvCxnSpPr>
      <xdr:spPr>
        <a:xfrm flipV="1">
          <a:off x="11753848" y="21912263"/>
          <a:ext cx="333377" cy="59531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48</xdr:row>
      <xdr:rowOff>290512</xdr:rowOff>
    </xdr:from>
    <xdr:to>
      <xdr:col>32</xdr:col>
      <xdr:colOff>23813</xdr:colOff>
      <xdr:row>48</xdr:row>
      <xdr:rowOff>552448</xdr:rowOff>
    </xdr:to>
    <xdr:cxnSp macro="">
      <xdr:nvCxnSpPr>
        <xdr:cNvPr id="47" name="直線コネクタ 46"/>
        <xdr:cNvCxnSpPr/>
      </xdr:nvCxnSpPr>
      <xdr:spPr>
        <a:xfrm flipV="1">
          <a:off x="11753851" y="22359937"/>
          <a:ext cx="347662" cy="147636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49</xdr:row>
      <xdr:rowOff>4761</xdr:rowOff>
    </xdr:from>
    <xdr:to>
      <xdr:col>32</xdr:col>
      <xdr:colOff>28575</xdr:colOff>
      <xdr:row>49</xdr:row>
      <xdr:rowOff>285750</xdr:rowOff>
    </xdr:to>
    <xdr:cxnSp macro="">
      <xdr:nvCxnSpPr>
        <xdr:cNvPr id="48" name="直線コネクタ 47"/>
        <xdr:cNvCxnSpPr/>
      </xdr:nvCxnSpPr>
      <xdr:spPr>
        <a:xfrm>
          <a:off x="11753848" y="22512336"/>
          <a:ext cx="35242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49</xdr:row>
      <xdr:rowOff>4761</xdr:rowOff>
    </xdr:from>
    <xdr:to>
      <xdr:col>32</xdr:col>
      <xdr:colOff>19050</xdr:colOff>
      <xdr:row>50</xdr:row>
      <xdr:rowOff>266700</xdr:rowOff>
    </xdr:to>
    <xdr:cxnSp macro="">
      <xdr:nvCxnSpPr>
        <xdr:cNvPr id="49" name="直線コネクタ 48"/>
        <xdr:cNvCxnSpPr/>
      </xdr:nvCxnSpPr>
      <xdr:spPr>
        <a:xfrm>
          <a:off x="11753848" y="22512336"/>
          <a:ext cx="342902" cy="7000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51</xdr:row>
      <xdr:rowOff>280988</xdr:rowOff>
    </xdr:from>
    <xdr:to>
      <xdr:col>32</xdr:col>
      <xdr:colOff>9525</xdr:colOff>
      <xdr:row>52</xdr:row>
      <xdr:rowOff>552448</xdr:rowOff>
    </xdr:to>
    <xdr:cxnSp macro="">
      <xdr:nvCxnSpPr>
        <xdr:cNvPr id="50" name="直線コネクタ 49"/>
        <xdr:cNvCxnSpPr/>
      </xdr:nvCxnSpPr>
      <xdr:spPr>
        <a:xfrm flipV="1">
          <a:off x="11753848" y="23664863"/>
          <a:ext cx="333377" cy="59531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52</xdr:row>
      <xdr:rowOff>290512</xdr:rowOff>
    </xdr:from>
    <xdr:to>
      <xdr:col>32</xdr:col>
      <xdr:colOff>23813</xdr:colOff>
      <xdr:row>52</xdr:row>
      <xdr:rowOff>552448</xdr:rowOff>
    </xdr:to>
    <xdr:cxnSp macro="">
      <xdr:nvCxnSpPr>
        <xdr:cNvPr id="51" name="直線コネクタ 50"/>
        <xdr:cNvCxnSpPr/>
      </xdr:nvCxnSpPr>
      <xdr:spPr>
        <a:xfrm flipV="1">
          <a:off x="11753851" y="24112537"/>
          <a:ext cx="347662" cy="147636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53</xdr:row>
      <xdr:rowOff>4761</xdr:rowOff>
    </xdr:from>
    <xdr:to>
      <xdr:col>32</xdr:col>
      <xdr:colOff>28575</xdr:colOff>
      <xdr:row>53</xdr:row>
      <xdr:rowOff>285750</xdr:rowOff>
    </xdr:to>
    <xdr:cxnSp macro="">
      <xdr:nvCxnSpPr>
        <xdr:cNvPr id="52" name="直線コネクタ 51"/>
        <xdr:cNvCxnSpPr/>
      </xdr:nvCxnSpPr>
      <xdr:spPr>
        <a:xfrm>
          <a:off x="11753848" y="24264936"/>
          <a:ext cx="35242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53</xdr:row>
      <xdr:rowOff>4761</xdr:rowOff>
    </xdr:from>
    <xdr:to>
      <xdr:col>32</xdr:col>
      <xdr:colOff>19050</xdr:colOff>
      <xdr:row>54</xdr:row>
      <xdr:rowOff>266700</xdr:rowOff>
    </xdr:to>
    <xdr:cxnSp macro="">
      <xdr:nvCxnSpPr>
        <xdr:cNvPr id="53" name="直線コネクタ 52"/>
        <xdr:cNvCxnSpPr/>
      </xdr:nvCxnSpPr>
      <xdr:spPr>
        <a:xfrm>
          <a:off x="11753848" y="24264936"/>
          <a:ext cx="342902" cy="7000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285749</xdr:colOff>
      <xdr:row>62</xdr:row>
      <xdr:rowOff>247650</xdr:rowOff>
    </xdr:from>
    <xdr:to>
      <xdr:col>22</xdr:col>
      <xdr:colOff>80010</xdr:colOff>
      <xdr:row>67</xdr:row>
      <xdr:rowOff>495300</xdr:rowOff>
    </xdr:to>
    <xdr:pic>
      <xdr:nvPicPr>
        <xdr:cNvPr id="54" name="図 5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181" b="21884"/>
        <a:stretch/>
      </xdr:blipFill>
      <xdr:spPr>
        <a:xfrm>
          <a:off x="590549" y="26831925"/>
          <a:ext cx="8185786" cy="226695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62</xdr:row>
      <xdr:rowOff>178292</xdr:rowOff>
    </xdr:from>
    <xdr:to>
      <xdr:col>47</xdr:col>
      <xdr:colOff>139367</xdr:colOff>
      <xdr:row>68</xdr:row>
      <xdr:rowOff>38100</xdr:rowOff>
    </xdr:to>
    <xdr:pic>
      <xdr:nvPicPr>
        <xdr:cNvPr id="55" name="図 5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062" b="10733"/>
        <a:stretch/>
      </xdr:blipFill>
      <xdr:spPr>
        <a:xfrm>
          <a:off x="14725650" y="26781617"/>
          <a:ext cx="5416217" cy="23648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323850</xdr:colOff>
      <xdr:row>0</xdr:row>
      <xdr:rowOff>0</xdr:rowOff>
    </xdr:from>
    <xdr:to>
      <xdr:col>10</xdr:col>
      <xdr:colOff>398714</xdr:colOff>
      <xdr:row>14</xdr:row>
      <xdr:rowOff>57150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09" t="3215" r="40584" b="59995"/>
        <a:stretch/>
      </xdr:blipFill>
      <xdr:spPr>
        <a:xfrm>
          <a:off x="5400675" y="0"/>
          <a:ext cx="1446464" cy="27241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249276</xdr:colOff>
      <xdr:row>0</xdr:row>
      <xdr:rowOff>0</xdr:rowOff>
    </xdr:from>
    <xdr:to>
      <xdr:col>8</xdr:col>
      <xdr:colOff>238125</xdr:colOff>
      <xdr:row>18</xdr:row>
      <xdr:rowOff>123825</xdr:rowOff>
    </xdr:to>
    <xdr:pic>
      <xdr:nvPicPr>
        <xdr:cNvPr id="7" name="図 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1" t="1642" r="67696" b="42617"/>
        <a:stretch/>
      </xdr:blipFill>
      <xdr:spPr>
        <a:xfrm>
          <a:off x="3954501" y="0"/>
          <a:ext cx="1360449" cy="35528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501451</xdr:colOff>
      <xdr:row>0</xdr:row>
      <xdr:rowOff>0</xdr:rowOff>
    </xdr:from>
    <xdr:to>
      <xdr:col>16</xdr:col>
      <xdr:colOff>199897</xdr:colOff>
      <xdr:row>31</xdr:row>
      <xdr:rowOff>95250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47" t="2917" r="8931" b="4166"/>
        <a:stretch/>
      </xdr:blipFill>
      <xdr:spPr>
        <a:xfrm>
          <a:off x="6949876" y="0"/>
          <a:ext cx="3794196" cy="6000750"/>
        </a:xfrm>
        <a:prstGeom prst="rect">
          <a:avLst/>
        </a:prstGeom>
        <a:ln>
          <a:solidFill>
            <a:schemeClr val="tx1"/>
          </a:solidFill>
          <a:prstDash val="solid"/>
        </a:ln>
      </xdr:spPr>
    </xdr:pic>
    <xdr:clientData/>
  </xdr:twoCellAnchor>
  <xdr:twoCellAnchor editAs="oneCell">
    <xdr:from>
      <xdr:col>5</xdr:col>
      <xdr:colOff>628650</xdr:colOff>
      <xdr:row>19</xdr:row>
      <xdr:rowOff>3406</xdr:rowOff>
    </xdr:from>
    <xdr:to>
      <xdr:col>10</xdr:col>
      <xdr:colOff>431494</xdr:colOff>
      <xdr:row>31</xdr:row>
      <xdr:rowOff>142875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93" t="831" r="1985" b="52258"/>
        <a:stretch/>
      </xdr:blipFill>
      <xdr:spPr>
        <a:xfrm>
          <a:off x="3429000" y="3622906"/>
          <a:ext cx="3450919" cy="242546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847723</xdr:colOff>
      <xdr:row>4</xdr:row>
      <xdr:rowOff>280988</xdr:rowOff>
    </xdr:from>
    <xdr:to>
      <xdr:col>32</xdr:col>
      <xdr:colOff>9525</xdr:colOff>
      <xdr:row>5</xdr:row>
      <xdr:rowOff>552448</xdr:rowOff>
    </xdr:to>
    <xdr:cxnSp macro="">
      <xdr:nvCxnSpPr>
        <xdr:cNvPr id="2" name="直線コネクタ 1"/>
        <xdr:cNvCxnSpPr/>
      </xdr:nvCxnSpPr>
      <xdr:spPr>
        <a:xfrm flipV="1">
          <a:off x="19192873" y="1785938"/>
          <a:ext cx="1038227" cy="72866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5</xdr:row>
      <xdr:rowOff>290512</xdr:rowOff>
    </xdr:from>
    <xdr:to>
      <xdr:col>32</xdr:col>
      <xdr:colOff>23813</xdr:colOff>
      <xdr:row>5</xdr:row>
      <xdr:rowOff>552448</xdr:rowOff>
    </xdr:to>
    <xdr:cxnSp macro="">
      <xdr:nvCxnSpPr>
        <xdr:cNvPr id="3" name="直線コネクタ 2"/>
        <xdr:cNvCxnSpPr/>
      </xdr:nvCxnSpPr>
      <xdr:spPr>
        <a:xfrm flipV="1">
          <a:off x="19192876" y="2300287"/>
          <a:ext cx="1052512" cy="214311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6</xdr:row>
      <xdr:rowOff>4761</xdr:rowOff>
    </xdr:from>
    <xdr:to>
      <xdr:col>32</xdr:col>
      <xdr:colOff>28575</xdr:colOff>
      <xdr:row>6</xdr:row>
      <xdr:rowOff>285750</xdr:rowOff>
    </xdr:to>
    <xdr:cxnSp macro="">
      <xdr:nvCxnSpPr>
        <xdr:cNvPr id="4" name="直線コネクタ 3"/>
        <xdr:cNvCxnSpPr/>
      </xdr:nvCxnSpPr>
      <xdr:spPr>
        <a:xfrm>
          <a:off x="19192873" y="2519361"/>
          <a:ext cx="105727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6</xdr:row>
      <xdr:rowOff>4761</xdr:rowOff>
    </xdr:from>
    <xdr:to>
      <xdr:col>32</xdr:col>
      <xdr:colOff>19050</xdr:colOff>
      <xdr:row>7</xdr:row>
      <xdr:rowOff>266700</xdr:rowOff>
    </xdr:to>
    <xdr:cxnSp macro="">
      <xdr:nvCxnSpPr>
        <xdr:cNvPr id="5" name="直線コネクタ 4"/>
        <xdr:cNvCxnSpPr/>
      </xdr:nvCxnSpPr>
      <xdr:spPr>
        <a:xfrm>
          <a:off x="19192873" y="2519361"/>
          <a:ext cx="1047752" cy="766764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8</xdr:row>
      <xdr:rowOff>280988</xdr:rowOff>
    </xdr:from>
    <xdr:to>
      <xdr:col>32</xdr:col>
      <xdr:colOff>9525</xdr:colOff>
      <xdr:row>9</xdr:row>
      <xdr:rowOff>552448</xdr:rowOff>
    </xdr:to>
    <xdr:cxnSp macro="">
      <xdr:nvCxnSpPr>
        <xdr:cNvPr id="6" name="直線コネクタ 5"/>
        <xdr:cNvCxnSpPr/>
      </xdr:nvCxnSpPr>
      <xdr:spPr>
        <a:xfrm flipV="1">
          <a:off x="19192873" y="3805238"/>
          <a:ext cx="1038227" cy="72866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9</xdr:row>
      <xdr:rowOff>290512</xdr:rowOff>
    </xdr:from>
    <xdr:to>
      <xdr:col>32</xdr:col>
      <xdr:colOff>23813</xdr:colOff>
      <xdr:row>9</xdr:row>
      <xdr:rowOff>552448</xdr:rowOff>
    </xdr:to>
    <xdr:cxnSp macro="">
      <xdr:nvCxnSpPr>
        <xdr:cNvPr id="7" name="直線コネクタ 6"/>
        <xdr:cNvCxnSpPr/>
      </xdr:nvCxnSpPr>
      <xdr:spPr>
        <a:xfrm flipV="1">
          <a:off x="19192876" y="4319587"/>
          <a:ext cx="1052512" cy="214311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10</xdr:row>
      <xdr:rowOff>4761</xdr:rowOff>
    </xdr:from>
    <xdr:to>
      <xdr:col>32</xdr:col>
      <xdr:colOff>28575</xdr:colOff>
      <xdr:row>10</xdr:row>
      <xdr:rowOff>285750</xdr:rowOff>
    </xdr:to>
    <xdr:cxnSp macro="">
      <xdr:nvCxnSpPr>
        <xdr:cNvPr id="8" name="直線コネクタ 7"/>
        <xdr:cNvCxnSpPr/>
      </xdr:nvCxnSpPr>
      <xdr:spPr>
        <a:xfrm>
          <a:off x="19192873" y="4538661"/>
          <a:ext cx="105727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10</xdr:row>
      <xdr:rowOff>4761</xdr:rowOff>
    </xdr:from>
    <xdr:to>
      <xdr:col>32</xdr:col>
      <xdr:colOff>19050</xdr:colOff>
      <xdr:row>11</xdr:row>
      <xdr:rowOff>266700</xdr:rowOff>
    </xdr:to>
    <xdr:cxnSp macro="">
      <xdr:nvCxnSpPr>
        <xdr:cNvPr id="9" name="直線コネクタ 8"/>
        <xdr:cNvCxnSpPr/>
      </xdr:nvCxnSpPr>
      <xdr:spPr>
        <a:xfrm>
          <a:off x="19192873" y="4538661"/>
          <a:ext cx="1047752" cy="766764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12</xdr:row>
      <xdr:rowOff>280988</xdr:rowOff>
    </xdr:from>
    <xdr:to>
      <xdr:col>32</xdr:col>
      <xdr:colOff>9525</xdr:colOff>
      <xdr:row>13</xdr:row>
      <xdr:rowOff>552448</xdr:rowOff>
    </xdr:to>
    <xdr:cxnSp macro="">
      <xdr:nvCxnSpPr>
        <xdr:cNvPr id="10" name="直線コネクタ 9"/>
        <xdr:cNvCxnSpPr/>
      </xdr:nvCxnSpPr>
      <xdr:spPr>
        <a:xfrm flipV="1">
          <a:off x="19192873" y="5824538"/>
          <a:ext cx="1038227" cy="72866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13</xdr:row>
      <xdr:rowOff>290512</xdr:rowOff>
    </xdr:from>
    <xdr:to>
      <xdr:col>32</xdr:col>
      <xdr:colOff>23813</xdr:colOff>
      <xdr:row>13</xdr:row>
      <xdr:rowOff>552448</xdr:rowOff>
    </xdr:to>
    <xdr:cxnSp macro="">
      <xdr:nvCxnSpPr>
        <xdr:cNvPr id="11" name="直線コネクタ 10"/>
        <xdr:cNvCxnSpPr/>
      </xdr:nvCxnSpPr>
      <xdr:spPr>
        <a:xfrm flipV="1">
          <a:off x="19192876" y="6338887"/>
          <a:ext cx="1052512" cy="214311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14</xdr:row>
      <xdr:rowOff>4761</xdr:rowOff>
    </xdr:from>
    <xdr:to>
      <xdr:col>32</xdr:col>
      <xdr:colOff>28575</xdr:colOff>
      <xdr:row>14</xdr:row>
      <xdr:rowOff>285750</xdr:rowOff>
    </xdr:to>
    <xdr:cxnSp macro="">
      <xdr:nvCxnSpPr>
        <xdr:cNvPr id="12" name="直線コネクタ 11"/>
        <xdr:cNvCxnSpPr/>
      </xdr:nvCxnSpPr>
      <xdr:spPr>
        <a:xfrm>
          <a:off x="19192873" y="6557961"/>
          <a:ext cx="105727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14</xdr:row>
      <xdr:rowOff>4761</xdr:rowOff>
    </xdr:from>
    <xdr:to>
      <xdr:col>32</xdr:col>
      <xdr:colOff>19050</xdr:colOff>
      <xdr:row>15</xdr:row>
      <xdr:rowOff>266700</xdr:rowOff>
    </xdr:to>
    <xdr:cxnSp macro="">
      <xdr:nvCxnSpPr>
        <xdr:cNvPr id="13" name="直線コネクタ 12"/>
        <xdr:cNvCxnSpPr/>
      </xdr:nvCxnSpPr>
      <xdr:spPr>
        <a:xfrm>
          <a:off x="19192873" y="6557961"/>
          <a:ext cx="1047752" cy="766764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16</xdr:row>
      <xdr:rowOff>280988</xdr:rowOff>
    </xdr:from>
    <xdr:to>
      <xdr:col>32</xdr:col>
      <xdr:colOff>9525</xdr:colOff>
      <xdr:row>17</xdr:row>
      <xdr:rowOff>552448</xdr:rowOff>
    </xdr:to>
    <xdr:cxnSp macro="">
      <xdr:nvCxnSpPr>
        <xdr:cNvPr id="14" name="直線コネクタ 13"/>
        <xdr:cNvCxnSpPr/>
      </xdr:nvCxnSpPr>
      <xdr:spPr>
        <a:xfrm flipV="1">
          <a:off x="19192873" y="7843838"/>
          <a:ext cx="1038227" cy="72866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17</xdr:row>
      <xdr:rowOff>290512</xdr:rowOff>
    </xdr:from>
    <xdr:to>
      <xdr:col>32</xdr:col>
      <xdr:colOff>23813</xdr:colOff>
      <xdr:row>17</xdr:row>
      <xdr:rowOff>552448</xdr:rowOff>
    </xdr:to>
    <xdr:cxnSp macro="">
      <xdr:nvCxnSpPr>
        <xdr:cNvPr id="15" name="直線コネクタ 14"/>
        <xdr:cNvCxnSpPr/>
      </xdr:nvCxnSpPr>
      <xdr:spPr>
        <a:xfrm flipV="1">
          <a:off x="19192876" y="8358187"/>
          <a:ext cx="1052512" cy="214311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18</xdr:row>
      <xdr:rowOff>4761</xdr:rowOff>
    </xdr:from>
    <xdr:to>
      <xdr:col>32</xdr:col>
      <xdr:colOff>28575</xdr:colOff>
      <xdr:row>18</xdr:row>
      <xdr:rowOff>285750</xdr:rowOff>
    </xdr:to>
    <xdr:cxnSp macro="">
      <xdr:nvCxnSpPr>
        <xdr:cNvPr id="16" name="直線コネクタ 15"/>
        <xdr:cNvCxnSpPr/>
      </xdr:nvCxnSpPr>
      <xdr:spPr>
        <a:xfrm>
          <a:off x="19192873" y="8577261"/>
          <a:ext cx="105727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18</xdr:row>
      <xdr:rowOff>4761</xdr:rowOff>
    </xdr:from>
    <xdr:to>
      <xdr:col>32</xdr:col>
      <xdr:colOff>19050</xdr:colOff>
      <xdr:row>19</xdr:row>
      <xdr:rowOff>266700</xdr:rowOff>
    </xdr:to>
    <xdr:cxnSp macro="">
      <xdr:nvCxnSpPr>
        <xdr:cNvPr id="17" name="直線コネクタ 16"/>
        <xdr:cNvCxnSpPr/>
      </xdr:nvCxnSpPr>
      <xdr:spPr>
        <a:xfrm>
          <a:off x="19192873" y="8577261"/>
          <a:ext cx="1047752" cy="766764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20</xdr:row>
      <xdr:rowOff>280988</xdr:rowOff>
    </xdr:from>
    <xdr:to>
      <xdr:col>32</xdr:col>
      <xdr:colOff>9525</xdr:colOff>
      <xdr:row>21</xdr:row>
      <xdr:rowOff>552448</xdr:rowOff>
    </xdr:to>
    <xdr:cxnSp macro="">
      <xdr:nvCxnSpPr>
        <xdr:cNvPr id="18" name="直線コネクタ 17"/>
        <xdr:cNvCxnSpPr/>
      </xdr:nvCxnSpPr>
      <xdr:spPr>
        <a:xfrm flipV="1">
          <a:off x="19192873" y="9863138"/>
          <a:ext cx="1038227" cy="72866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21</xdr:row>
      <xdr:rowOff>290512</xdr:rowOff>
    </xdr:from>
    <xdr:to>
      <xdr:col>32</xdr:col>
      <xdr:colOff>23813</xdr:colOff>
      <xdr:row>21</xdr:row>
      <xdr:rowOff>552448</xdr:rowOff>
    </xdr:to>
    <xdr:cxnSp macro="">
      <xdr:nvCxnSpPr>
        <xdr:cNvPr id="19" name="直線コネクタ 18"/>
        <xdr:cNvCxnSpPr/>
      </xdr:nvCxnSpPr>
      <xdr:spPr>
        <a:xfrm flipV="1">
          <a:off x="19192876" y="10377487"/>
          <a:ext cx="1052512" cy="214311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22</xdr:row>
      <xdr:rowOff>4761</xdr:rowOff>
    </xdr:from>
    <xdr:to>
      <xdr:col>32</xdr:col>
      <xdr:colOff>28575</xdr:colOff>
      <xdr:row>22</xdr:row>
      <xdr:rowOff>285750</xdr:rowOff>
    </xdr:to>
    <xdr:cxnSp macro="">
      <xdr:nvCxnSpPr>
        <xdr:cNvPr id="20" name="直線コネクタ 19"/>
        <xdr:cNvCxnSpPr/>
      </xdr:nvCxnSpPr>
      <xdr:spPr>
        <a:xfrm>
          <a:off x="19192873" y="10596561"/>
          <a:ext cx="105727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22</xdr:row>
      <xdr:rowOff>4761</xdr:rowOff>
    </xdr:from>
    <xdr:to>
      <xdr:col>32</xdr:col>
      <xdr:colOff>19050</xdr:colOff>
      <xdr:row>23</xdr:row>
      <xdr:rowOff>266700</xdr:rowOff>
    </xdr:to>
    <xdr:cxnSp macro="">
      <xdr:nvCxnSpPr>
        <xdr:cNvPr id="21" name="直線コネクタ 20"/>
        <xdr:cNvCxnSpPr/>
      </xdr:nvCxnSpPr>
      <xdr:spPr>
        <a:xfrm>
          <a:off x="19192873" y="10596561"/>
          <a:ext cx="1047752" cy="766764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24</xdr:row>
      <xdr:rowOff>280988</xdr:rowOff>
    </xdr:from>
    <xdr:to>
      <xdr:col>32</xdr:col>
      <xdr:colOff>9525</xdr:colOff>
      <xdr:row>25</xdr:row>
      <xdr:rowOff>552448</xdr:rowOff>
    </xdr:to>
    <xdr:cxnSp macro="">
      <xdr:nvCxnSpPr>
        <xdr:cNvPr id="22" name="直線コネクタ 21"/>
        <xdr:cNvCxnSpPr/>
      </xdr:nvCxnSpPr>
      <xdr:spPr>
        <a:xfrm flipV="1">
          <a:off x="19192873" y="11882438"/>
          <a:ext cx="1038227" cy="72866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25</xdr:row>
      <xdr:rowOff>290512</xdr:rowOff>
    </xdr:from>
    <xdr:to>
      <xdr:col>32</xdr:col>
      <xdr:colOff>23813</xdr:colOff>
      <xdr:row>25</xdr:row>
      <xdr:rowOff>552448</xdr:rowOff>
    </xdr:to>
    <xdr:cxnSp macro="">
      <xdr:nvCxnSpPr>
        <xdr:cNvPr id="23" name="直線コネクタ 22"/>
        <xdr:cNvCxnSpPr/>
      </xdr:nvCxnSpPr>
      <xdr:spPr>
        <a:xfrm flipV="1">
          <a:off x="19192876" y="12396787"/>
          <a:ext cx="1052512" cy="214311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26</xdr:row>
      <xdr:rowOff>4761</xdr:rowOff>
    </xdr:from>
    <xdr:to>
      <xdr:col>32</xdr:col>
      <xdr:colOff>28575</xdr:colOff>
      <xdr:row>26</xdr:row>
      <xdr:rowOff>285750</xdr:rowOff>
    </xdr:to>
    <xdr:cxnSp macro="">
      <xdr:nvCxnSpPr>
        <xdr:cNvPr id="24" name="直線コネクタ 23"/>
        <xdr:cNvCxnSpPr/>
      </xdr:nvCxnSpPr>
      <xdr:spPr>
        <a:xfrm>
          <a:off x="19192873" y="12615861"/>
          <a:ext cx="105727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26</xdr:row>
      <xdr:rowOff>4761</xdr:rowOff>
    </xdr:from>
    <xdr:to>
      <xdr:col>32</xdr:col>
      <xdr:colOff>19050</xdr:colOff>
      <xdr:row>27</xdr:row>
      <xdr:rowOff>266700</xdr:rowOff>
    </xdr:to>
    <xdr:cxnSp macro="">
      <xdr:nvCxnSpPr>
        <xdr:cNvPr id="25" name="直線コネクタ 24"/>
        <xdr:cNvCxnSpPr/>
      </xdr:nvCxnSpPr>
      <xdr:spPr>
        <a:xfrm>
          <a:off x="19192873" y="12615861"/>
          <a:ext cx="1047752" cy="766764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28</xdr:row>
      <xdr:rowOff>280988</xdr:rowOff>
    </xdr:from>
    <xdr:to>
      <xdr:col>32</xdr:col>
      <xdr:colOff>9525</xdr:colOff>
      <xdr:row>29</xdr:row>
      <xdr:rowOff>552448</xdr:rowOff>
    </xdr:to>
    <xdr:cxnSp macro="">
      <xdr:nvCxnSpPr>
        <xdr:cNvPr id="26" name="直線コネクタ 25"/>
        <xdr:cNvCxnSpPr/>
      </xdr:nvCxnSpPr>
      <xdr:spPr>
        <a:xfrm flipV="1">
          <a:off x="19192873" y="13901738"/>
          <a:ext cx="1038227" cy="72866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29</xdr:row>
      <xdr:rowOff>290512</xdr:rowOff>
    </xdr:from>
    <xdr:to>
      <xdr:col>32</xdr:col>
      <xdr:colOff>23813</xdr:colOff>
      <xdr:row>29</xdr:row>
      <xdr:rowOff>552448</xdr:rowOff>
    </xdr:to>
    <xdr:cxnSp macro="">
      <xdr:nvCxnSpPr>
        <xdr:cNvPr id="27" name="直線コネクタ 26"/>
        <xdr:cNvCxnSpPr/>
      </xdr:nvCxnSpPr>
      <xdr:spPr>
        <a:xfrm flipV="1">
          <a:off x="19192876" y="14416087"/>
          <a:ext cx="1052512" cy="214311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30</xdr:row>
      <xdr:rowOff>4761</xdr:rowOff>
    </xdr:from>
    <xdr:to>
      <xdr:col>32</xdr:col>
      <xdr:colOff>28575</xdr:colOff>
      <xdr:row>30</xdr:row>
      <xdr:rowOff>285750</xdr:rowOff>
    </xdr:to>
    <xdr:cxnSp macro="">
      <xdr:nvCxnSpPr>
        <xdr:cNvPr id="28" name="直線コネクタ 27"/>
        <xdr:cNvCxnSpPr/>
      </xdr:nvCxnSpPr>
      <xdr:spPr>
        <a:xfrm>
          <a:off x="19192873" y="14635161"/>
          <a:ext cx="105727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30</xdr:row>
      <xdr:rowOff>4761</xdr:rowOff>
    </xdr:from>
    <xdr:to>
      <xdr:col>32</xdr:col>
      <xdr:colOff>19050</xdr:colOff>
      <xdr:row>31</xdr:row>
      <xdr:rowOff>266700</xdr:rowOff>
    </xdr:to>
    <xdr:cxnSp macro="">
      <xdr:nvCxnSpPr>
        <xdr:cNvPr id="29" name="直線コネクタ 28"/>
        <xdr:cNvCxnSpPr/>
      </xdr:nvCxnSpPr>
      <xdr:spPr>
        <a:xfrm>
          <a:off x="19192873" y="14635161"/>
          <a:ext cx="1047752" cy="766764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32</xdr:row>
      <xdr:rowOff>280988</xdr:rowOff>
    </xdr:from>
    <xdr:to>
      <xdr:col>32</xdr:col>
      <xdr:colOff>9525</xdr:colOff>
      <xdr:row>33</xdr:row>
      <xdr:rowOff>552448</xdr:rowOff>
    </xdr:to>
    <xdr:cxnSp macro="">
      <xdr:nvCxnSpPr>
        <xdr:cNvPr id="30" name="直線コネクタ 29"/>
        <xdr:cNvCxnSpPr/>
      </xdr:nvCxnSpPr>
      <xdr:spPr>
        <a:xfrm flipV="1">
          <a:off x="19192873" y="15921038"/>
          <a:ext cx="1038227" cy="72866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33</xdr:row>
      <xdr:rowOff>290512</xdr:rowOff>
    </xdr:from>
    <xdr:to>
      <xdr:col>32</xdr:col>
      <xdr:colOff>23813</xdr:colOff>
      <xdr:row>33</xdr:row>
      <xdr:rowOff>552448</xdr:rowOff>
    </xdr:to>
    <xdr:cxnSp macro="">
      <xdr:nvCxnSpPr>
        <xdr:cNvPr id="31" name="直線コネクタ 30"/>
        <xdr:cNvCxnSpPr/>
      </xdr:nvCxnSpPr>
      <xdr:spPr>
        <a:xfrm flipV="1">
          <a:off x="19192876" y="16435387"/>
          <a:ext cx="1052512" cy="214311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34</xdr:row>
      <xdr:rowOff>4761</xdr:rowOff>
    </xdr:from>
    <xdr:to>
      <xdr:col>32</xdr:col>
      <xdr:colOff>28575</xdr:colOff>
      <xdr:row>34</xdr:row>
      <xdr:rowOff>285750</xdr:rowOff>
    </xdr:to>
    <xdr:cxnSp macro="">
      <xdr:nvCxnSpPr>
        <xdr:cNvPr id="32" name="直線コネクタ 31"/>
        <xdr:cNvCxnSpPr/>
      </xdr:nvCxnSpPr>
      <xdr:spPr>
        <a:xfrm>
          <a:off x="19192873" y="16654461"/>
          <a:ext cx="105727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34</xdr:row>
      <xdr:rowOff>4761</xdr:rowOff>
    </xdr:from>
    <xdr:to>
      <xdr:col>32</xdr:col>
      <xdr:colOff>19050</xdr:colOff>
      <xdr:row>35</xdr:row>
      <xdr:rowOff>266700</xdr:rowOff>
    </xdr:to>
    <xdr:cxnSp macro="">
      <xdr:nvCxnSpPr>
        <xdr:cNvPr id="33" name="直線コネクタ 32"/>
        <xdr:cNvCxnSpPr/>
      </xdr:nvCxnSpPr>
      <xdr:spPr>
        <a:xfrm>
          <a:off x="19192873" y="16654461"/>
          <a:ext cx="1047752" cy="766764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36</xdr:row>
      <xdr:rowOff>280988</xdr:rowOff>
    </xdr:from>
    <xdr:to>
      <xdr:col>32</xdr:col>
      <xdr:colOff>9525</xdr:colOff>
      <xdr:row>37</xdr:row>
      <xdr:rowOff>552448</xdr:rowOff>
    </xdr:to>
    <xdr:cxnSp macro="">
      <xdr:nvCxnSpPr>
        <xdr:cNvPr id="34" name="直線コネクタ 33"/>
        <xdr:cNvCxnSpPr/>
      </xdr:nvCxnSpPr>
      <xdr:spPr>
        <a:xfrm flipV="1">
          <a:off x="19192873" y="17940338"/>
          <a:ext cx="1038227" cy="72866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37</xdr:row>
      <xdr:rowOff>290512</xdr:rowOff>
    </xdr:from>
    <xdr:to>
      <xdr:col>32</xdr:col>
      <xdr:colOff>23813</xdr:colOff>
      <xdr:row>37</xdr:row>
      <xdr:rowOff>552448</xdr:rowOff>
    </xdr:to>
    <xdr:cxnSp macro="">
      <xdr:nvCxnSpPr>
        <xdr:cNvPr id="35" name="直線コネクタ 34"/>
        <xdr:cNvCxnSpPr/>
      </xdr:nvCxnSpPr>
      <xdr:spPr>
        <a:xfrm flipV="1">
          <a:off x="19192876" y="18454687"/>
          <a:ext cx="1052512" cy="214311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38</xdr:row>
      <xdr:rowOff>4761</xdr:rowOff>
    </xdr:from>
    <xdr:to>
      <xdr:col>32</xdr:col>
      <xdr:colOff>28575</xdr:colOff>
      <xdr:row>38</xdr:row>
      <xdr:rowOff>285750</xdr:rowOff>
    </xdr:to>
    <xdr:cxnSp macro="">
      <xdr:nvCxnSpPr>
        <xdr:cNvPr id="36" name="直線コネクタ 35"/>
        <xdr:cNvCxnSpPr/>
      </xdr:nvCxnSpPr>
      <xdr:spPr>
        <a:xfrm>
          <a:off x="19192873" y="18673761"/>
          <a:ext cx="105727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38</xdr:row>
      <xdr:rowOff>4761</xdr:rowOff>
    </xdr:from>
    <xdr:to>
      <xdr:col>32</xdr:col>
      <xdr:colOff>19050</xdr:colOff>
      <xdr:row>39</xdr:row>
      <xdr:rowOff>266700</xdr:rowOff>
    </xdr:to>
    <xdr:cxnSp macro="">
      <xdr:nvCxnSpPr>
        <xdr:cNvPr id="37" name="直線コネクタ 36"/>
        <xdr:cNvCxnSpPr/>
      </xdr:nvCxnSpPr>
      <xdr:spPr>
        <a:xfrm>
          <a:off x="19192873" y="18673761"/>
          <a:ext cx="1047752" cy="766764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40</xdr:row>
      <xdr:rowOff>280988</xdr:rowOff>
    </xdr:from>
    <xdr:to>
      <xdr:col>32</xdr:col>
      <xdr:colOff>9525</xdr:colOff>
      <xdr:row>41</xdr:row>
      <xdr:rowOff>552448</xdr:rowOff>
    </xdr:to>
    <xdr:cxnSp macro="">
      <xdr:nvCxnSpPr>
        <xdr:cNvPr id="38" name="直線コネクタ 37"/>
        <xdr:cNvCxnSpPr/>
      </xdr:nvCxnSpPr>
      <xdr:spPr>
        <a:xfrm flipV="1">
          <a:off x="19192873" y="19959638"/>
          <a:ext cx="1038227" cy="72866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41</xdr:row>
      <xdr:rowOff>290512</xdr:rowOff>
    </xdr:from>
    <xdr:to>
      <xdr:col>32</xdr:col>
      <xdr:colOff>23813</xdr:colOff>
      <xdr:row>41</xdr:row>
      <xdr:rowOff>552448</xdr:rowOff>
    </xdr:to>
    <xdr:cxnSp macro="">
      <xdr:nvCxnSpPr>
        <xdr:cNvPr id="39" name="直線コネクタ 38"/>
        <xdr:cNvCxnSpPr/>
      </xdr:nvCxnSpPr>
      <xdr:spPr>
        <a:xfrm flipV="1">
          <a:off x="19192876" y="20473987"/>
          <a:ext cx="1052512" cy="214311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42</xdr:row>
      <xdr:rowOff>4761</xdr:rowOff>
    </xdr:from>
    <xdr:to>
      <xdr:col>32</xdr:col>
      <xdr:colOff>28575</xdr:colOff>
      <xdr:row>42</xdr:row>
      <xdr:rowOff>285750</xdr:rowOff>
    </xdr:to>
    <xdr:cxnSp macro="">
      <xdr:nvCxnSpPr>
        <xdr:cNvPr id="40" name="直線コネクタ 39"/>
        <xdr:cNvCxnSpPr/>
      </xdr:nvCxnSpPr>
      <xdr:spPr>
        <a:xfrm>
          <a:off x="19192873" y="20693061"/>
          <a:ext cx="105727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42</xdr:row>
      <xdr:rowOff>4761</xdr:rowOff>
    </xdr:from>
    <xdr:to>
      <xdr:col>32</xdr:col>
      <xdr:colOff>19050</xdr:colOff>
      <xdr:row>43</xdr:row>
      <xdr:rowOff>266700</xdr:rowOff>
    </xdr:to>
    <xdr:cxnSp macro="">
      <xdr:nvCxnSpPr>
        <xdr:cNvPr id="41" name="直線コネクタ 40"/>
        <xdr:cNvCxnSpPr/>
      </xdr:nvCxnSpPr>
      <xdr:spPr>
        <a:xfrm>
          <a:off x="19192873" y="20693061"/>
          <a:ext cx="1047752" cy="766764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44</xdr:row>
      <xdr:rowOff>280988</xdr:rowOff>
    </xdr:from>
    <xdr:to>
      <xdr:col>32</xdr:col>
      <xdr:colOff>9525</xdr:colOff>
      <xdr:row>45</xdr:row>
      <xdr:rowOff>552448</xdr:rowOff>
    </xdr:to>
    <xdr:cxnSp macro="">
      <xdr:nvCxnSpPr>
        <xdr:cNvPr id="42" name="直線コネクタ 41"/>
        <xdr:cNvCxnSpPr/>
      </xdr:nvCxnSpPr>
      <xdr:spPr>
        <a:xfrm flipV="1">
          <a:off x="19192873" y="21978938"/>
          <a:ext cx="1038227" cy="72866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45</xdr:row>
      <xdr:rowOff>290512</xdr:rowOff>
    </xdr:from>
    <xdr:to>
      <xdr:col>32</xdr:col>
      <xdr:colOff>23813</xdr:colOff>
      <xdr:row>45</xdr:row>
      <xdr:rowOff>552448</xdr:rowOff>
    </xdr:to>
    <xdr:cxnSp macro="">
      <xdr:nvCxnSpPr>
        <xdr:cNvPr id="43" name="直線コネクタ 42"/>
        <xdr:cNvCxnSpPr/>
      </xdr:nvCxnSpPr>
      <xdr:spPr>
        <a:xfrm flipV="1">
          <a:off x="19192876" y="22493287"/>
          <a:ext cx="1052512" cy="214311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46</xdr:row>
      <xdr:rowOff>4761</xdr:rowOff>
    </xdr:from>
    <xdr:to>
      <xdr:col>32</xdr:col>
      <xdr:colOff>28575</xdr:colOff>
      <xdr:row>46</xdr:row>
      <xdr:rowOff>285750</xdr:rowOff>
    </xdr:to>
    <xdr:cxnSp macro="">
      <xdr:nvCxnSpPr>
        <xdr:cNvPr id="44" name="直線コネクタ 43"/>
        <xdr:cNvCxnSpPr/>
      </xdr:nvCxnSpPr>
      <xdr:spPr>
        <a:xfrm>
          <a:off x="19192873" y="22712361"/>
          <a:ext cx="105727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46</xdr:row>
      <xdr:rowOff>4761</xdr:rowOff>
    </xdr:from>
    <xdr:to>
      <xdr:col>32</xdr:col>
      <xdr:colOff>19050</xdr:colOff>
      <xdr:row>47</xdr:row>
      <xdr:rowOff>266700</xdr:rowOff>
    </xdr:to>
    <xdr:cxnSp macro="">
      <xdr:nvCxnSpPr>
        <xdr:cNvPr id="45" name="直線コネクタ 44"/>
        <xdr:cNvCxnSpPr/>
      </xdr:nvCxnSpPr>
      <xdr:spPr>
        <a:xfrm>
          <a:off x="19192873" y="22712361"/>
          <a:ext cx="1047752" cy="766764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48</xdr:row>
      <xdr:rowOff>280988</xdr:rowOff>
    </xdr:from>
    <xdr:to>
      <xdr:col>32</xdr:col>
      <xdr:colOff>9525</xdr:colOff>
      <xdr:row>49</xdr:row>
      <xdr:rowOff>552448</xdr:rowOff>
    </xdr:to>
    <xdr:cxnSp macro="">
      <xdr:nvCxnSpPr>
        <xdr:cNvPr id="46" name="直線コネクタ 45"/>
        <xdr:cNvCxnSpPr/>
      </xdr:nvCxnSpPr>
      <xdr:spPr>
        <a:xfrm flipV="1">
          <a:off x="19192873" y="23998238"/>
          <a:ext cx="1038227" cy="72866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49</xdr:row>
      <xdr:rowOff>290512</xdr:rowOff>
    </xdr:from>
    <xdr:to>
      <xdr:col>32</xdr:col>
      <xdr:colOff>23813</xdr:colOff>
      <xdr:row>49</xdr:row>
      <xdr:rowOff>552448</xdr:rowOff>
    </xdr:to>
    <xdr:cxnSp macro="">
      <xdr:nvCxnSpPr>
        <xdr:cNvPr id="47" name="直線コネクタ 46"/>
        <xdr:cNvCxnSpPr/>
      </xdr:nvCxnSpPr>
      <xdr:spPr>
        <a:xfrm flipV="1">
          <a:off x="19192876" y="24512587"/>
          <a:ext cx="1052512" cy="214311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50</xdr:row>
      <xdr:rowOff>4761</xdr:rowOff>
    </xdr:from>
    <xdr:to>
      <xdr:col>32</xdr:col>
      <xdr:colOff>28575</xdr:colOff>
      <xdr:row>50</xdr:row>
      <xdr:rowOff>285750</xdr:rowOff>
    </xdr:to>
    <xdr:cxnSp macro="">
      <xdr:nvCxnSpPr>
        <xdr:cNvPr id="48" name="直線コネクタ 47"/>
        <xdr:cNvCxnSpPr/>
      </xdr:nvCxnSpPr>
      <xdr:spPr>
        <a:xfrm>
          <a:off x="19192873" y="24731661"/>
          <a:ext cx="105727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50</xdr:row>
      <xdr:rowOff>4761</xdr:rowOff>
    </xdr:from>
    <xdr:to>
      <xdr:col>32</xdr:col>
      <xdr:colOff>19050</xdr:colOff>
      <xdr:row>51</xdr:row>
      <xdr:rowOff>266700</xdr:rowOff>
    </xdr:to>
    <xdr:cxnSp macro="">
      <xdr:nvCxnSpPr>
        <xdr:cNvPr id="49" name="直線コネクタ 48"/>
        <xdr:cNvCxnSpPr/>
      </xdr:nvCxnSpPr>
      <xdr:spPr>
        <a:xfrm>
          <a:off x="19192873" y="24731661"/>
          <a:ext cx="1047752" cy="766764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52</xdr:row>
      <xdr:rowOff>280988</xdr:rowOff>
    </xdr:from>
    <xdr:to>
      <xdr:col>32</xdr:col>
      <xdr:colOff>9525</xdr:colOff>
      <xdr:row>53</xdr:row>
      <xdr:rowOff>552448</xdr:rowOff>
    </xdr:to>
    <xdr:cxnSp macro="">
      <xdr:nvCxnSpPr>
        <xdr:cNvPr id="50" name="直線コネクタ 49"/>
        <xdr:cNvCxnSpPr/>
      </xdr:nvCxnSpPr>
      <xdr:spPr>
        <a:xfrm flipV="1">
          <a:off x="19192873" y="26017538"/>
          <a:ext cx="1038227" cy="72866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</xdr:colOff>
      <xdr:row>53</xdr:row>
      <xdr:rowOff>290512</xdr:rowOff>
    </xdr:from>
    <xdr:to>
      <xdr:col>32</xdr:col>
      <xdr:colOff>23813</xdr:colOff>
      <xdr:row>53</xdr:row>
      <xdr:rowOff>552448</xdr:rowOff>
    </xdr:to>
    <xdr:cxnSp macro="">
      <xdr:nvCxnSpPr>
        <xdr:cNvPr id="51" name="直線コネクタ 50"/>
        <xdr:cNvCxnSpPr/>
      </xdr:nvCxnSpPr>
      <xdr:spPr>
        <a:xfrm flipV="1">
          <a:off x="19192876" y="26531887"/>
          <a:ext cx="1052512" cy="214311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54</xdr:row>
      <xdr:rowOff>4761</xdr:rowOff>
    </xdr:from>
    <xdr:to>
      <xdr:col>32</xdr:col>
      <xdr:colOff>28575</xdr:colOff>
      <xdr:row>54</xdr:row>
      <xdr:rowOff>285750</xdr:rowOff>
    </xdr:to>
    <xdr:cxnSp macro="">
      <xdr:nvCxnSpPr>
        <xdr:cNvPr id="52" name="直線コネクタ 51"/>
        <xdr:cNvCxnSpPr/>
      </xdr:nvCxnSpPr>
      <xdr:spPr>
        <a:xfrm>
          <a:off x="19192873" y="26750961"/>
          <a:ext cx="1057277" cy="280989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847723</xdr:colOff>
      <xdr:row>54</xdr:row>
      <xdr:rowOff>4761</xdr:rowOff>
    </xdr:from>
    <xdr:to>
      <xdr:col>32</xdr:col>
      <xdr:colOff>19050</xdr:colOff>
      <xdr:row>55</xdr:row>
      <xdr:rowOff>266700</xdr:rowOff>
    </xdr:to>
    <xdr:cxnSp macro="">
      <xdr:nvCxnSpPr>
        <xdr:cNvPr id="53" name="直線コネクタ 52"/>
        <xdr:cNvCxnSpPr/>
      </xdr:nvCxnSpPr>
      <xdr:spPr>
        <a:xfrm>
          <a:off x="19192873" y="26750961"/>
          <a:ext cx="1047752" cy="766764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285749</xdr:colOff>
      <xdr:row>63</xdr:row>
      <xdr:rowOff>247650</xdr:rowOff>
    </xdr:from>
    <xdr:to>
      <xdr:col>22</xdr:col>
      <xdr:colOff>80010</xdr:colOff>
      <xdr:row>68</xdr:row>
      <xdr:rowOff>495300</xdr:rowOff>
    </xdr:to>
    <xdr:pic>
      <xdr:nvPicPr>
        <xdr:cNvPr id="55" name="図 5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181" b="21884"/>
        <a:stretch/>
      </xdr:blipFill>
      <xdr:spPr>
        <a:xfrm>
          <a:off x="590549" y="28213050"/>
          <a:ext cx="8252461" cy="228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63</xdr:row>
      <xdr:rowOff>178292</xdr:rowOff>
    </xdr:from>
    <xdr:to>
      <xdr:col>47</xdr:col>
      <xdr:colOff>63167</xdr:colOff>
      <xdr:row>69</xdr:row>
      <xdr:rowOff>38100</xdr:rowOff>
    </xdr:to>
    <xdr:pic>
      <xdr:nvPicPr>
        <xdr:cNvPr id="59" name="図 58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062" b="10733"/>
        <a:stretch/>
      </xdr:blipFill>
      <xdr:spPr>
        <a:xfrm>
          <a:off x="15163800" y="27057842"/>
          <a:ext cx="5473367" cy="23934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9"/>
  <sheetViews>
    <sheetView tabSelected="1" view="pageBreakPreview" zoomScale="50" zoomScaleNormal="25" zoomScaleSheetLayoutView="50" workbookViewId="0"/>
  </sheetViews>
  <sheetFormatPr defaultRowHeight="18" customHeight="1"/>
  <cols>
    <col min="1" max="1" width="4" style="20" customWidth="1"/>
    <col min="2" max="2" width="5.125" style="20" customWidth="1"/>
    <col min="3" max="3" width="9.75" style="162" customWidth="1"/>
    <col min="4" max="4" width="10.625" style="162" customWidth="1"/>
    <col min="5" max="9" width="0.75" style="163" customWidth="1"/>
    <col min="10" max="10" width="10.75" style="163" customWidth="1"/>
    <col min="11" max="11" width="9.625" style="163" customWidth="1"/>
    <col min="12" max="12" width="10.625" style="163" customWidth="1"/>
    <col min="13" max="13" width="1.25" style="163" customWidth="1"/>
    <col min="14" max="17" width="1.25" style="20" customWidth="1"/>
    <col min="18" max="18" width="4.625" style="163" customWidth="1"/>
    <col min="19" max="19" width="17.375" style="18" customWidth="1"/>
    <col min="20" max="20" width="9.75" style="18" customWidth="1"/>
    <col min="21" max="21" width="10.625" style="18" customWidth="1"/>
    <col min="22" max="22" width="1.25" style="163" customWidth="1"/>
    <col min="23" max="26" width="1.25" style="20" customWidth="1"/>
    <col min="27" max="27" width="4.625" style="20" customWidth="1"/>
    <col min="28" max="28" width="10.125" style="18" customWidth="1"/>
    <col min="29" max="29" width="9.75" style="18" customWidth="1"/>
    <col min="30" max="30" width="10.625" style="18" customWidth="1"/>
    <col min="31" max="31" width="2.125" style="163" customWidth="1"/>
    <col min="32" max="32" width="2.125" style="18" customWidth="1"/>
    <col min="33" max="33" width="5.875" style="163" customWidth="1"/>
    <col min="34" max="34" width="9.75" style="163" customWidth="1"/>
    <col min="35" max="35" width="10.625" style="163" customWidth="1"/>
    <col min="36" max="36" width="5.875" style="163" customWidth="1"/>
    <col min="37" max="37" width="0.875" style="163" customWidth="1"/>
    <col min="38" max="38" width="1.625" style="163" customWidth="1"/>
    <col min="39" max="39" width="4.625" style="39" customWidth="1"/>
    <col min="40" max="40" width="6.25" style="165" customWidth="1"/>
    <col min="41" max="41" width="9.75" style="163" customWidth="1"/>
    <col min="42" max="42" width="10.625" style="163" customWidth="1"/>
    <col min="43" max="43" width="3.875" style="163" customWidth="1"/>
    <col min="44" max="44" width="8.25" style="163" customWidth="1"/>
    <col min="45" max="45" width="9.75" style="163" customWidth="1"/>
    <col min="46" max="46" width="10.625" style="163" customWidth="1"/>
    <col min="47" max="47" width="3.875" style="163" customWidth="1"/>
    <col min="48" max="48" width="2.25" style="163" customWidth="1"/>
    <col min="49" max="49" width="22.75" style="166" customWidth="1"/>
    <col min="50" max="50" width="26.875" style="166" customWidth="1"/>
    <col min="51" max="51" width="3" style="166" customWidth="1"/>
    <col min="52" max="53" width="9" style="166"/>
    <col min="54" max="16384" width="9" style="163"/>
  </cols>
  <sheetData>
    <row r="1" spans="1:53" ht="39.75" customHeight="1">
      <c r="A1" s="288" t="s">
        <v>189</v>
      </c>
      <c r="B1" s="161"/>
      <c r="L1" s="164"/>
      <c r="S1" s="169"/>
      <c r="AB1" s="169"/>
      <c r="AC1" s="169"/>
      <c r="AD1" s="169"/>
      <c r="AK1" s="272"/>
      <c r="AL1" s="251"/>
    </row>
    <row r="2" spans="1:53" s="168" customFormat="1" ht="56.25" customHeight="1">
      <c r="A2" s="167"/>
      <c r="C2" s="169" t="s">
        <v>181</v>
      </c>
      <c r="D2" s="169"/>
      <c r="E2" s="169"/>
      <c r="F2" s="169"/>
      <c r="G2" s="169"/>
      <c r="H2" s="169"/>
      <c r="I2" s="169"/>
      <c r="J2" s="334" t="s">
        <v>178</v>
      </c>
      <c r="K2" s="334"/>
      <c r="L2" s="334"/>
      <c r="M2" s="169"/>
      <c r="N2" s="169"/>
      <c r="O2" s="169"/>
      <c r="P2" s="169"/>
      <c r="Q2" s="169"/>
      <c r="R2" s="169" t="s">
        <v>182</v>
      </c>
      <c r="S2" s="169"/>
      <c r="T2" s="336"/>
      <c r="U2" s="337"/>
      <c r="V2" s="169"/>
      <c r="W2" s="170"/>
      <c r="X2" s="170"/>
      <c r="Y2" s="170"/>
      <c r="Z2" s="170"/>
      <c r="AA2" s="169" t="s">
        <v>183</v>
      </c>
      <c r="AB2" s="169"/>
      <c r="AC2" s="169"/>
      <c r="AD2" s="169"/>
      <c r="AG2" s="338"/>
      <c r="AH2" s="338"/>
      <c r="AI2" s="338"/>
      <c r="AK2" s="273"/>
      <c r="AL2" s="252"/>
      <c r="AM2" s="42" t="s">
        <v>37</v>
      </c>
      <c r="AN2" s="171"/>
      <c r="AW2" s="172"/>
      <c r="AX2" s="172"/>
      <c r="AY2" s="172"/>
      <c r="AZ2" s="172"/>
      <c r="BA2" s="172"/>
    </row>
    <row r="3" spans="1:53" s="18" customFormat="1" ht="30" customHeight="1" thickBot="1">
      <c r="A3" s="339" t="s">
        <v>139</v>
      </c>
      <c r="B3" s="339"/>
      <c r="C3" s="340">
        <v>3</v>
      </c>
      <c r="D3" s="340"/>
      <c r="E3" s="169"/>
      <c r="F3" s="165"/>
      <c r="G3" s="165"/>
      <c r="H3" s="165"/>
      <c r="I3" s="165"/>
      <c r="J3" s="335"/>
      <c r="K3" s="335"/>
      <c r="L3" s="335"/>
      <c r="M3" s="165"/>
      <c r="N3" s="165"/>
      <c r="O3" s="165"/>
      <c r="P3" s="165"/>
      <c r="Q3" s="165"/>
      <c r="R3" s="173" t="s">
        <v>161</v>
      </c>
      <c r="S3" s="174"/>
      <c r="T3" s="341">
        <v>3</v>
      </c>
      <c r="U3" s="341"/>
      <c r="W3" s="165"/>
      <c r="X3" s="165"/>
      <c r="Y3" s="165"/>
      <c r="Z3" s="165"/>
      <c r="AA3" s="175" t="s">
        <v>161</v>
      </c>
      <c r="AB3" s="176"/>
      <c r="AC3" s="341">
        <v>3</v>
      </c>
      <c r="AD3" s="341"/>
      <c r="AG3" s="342" t="s">
        <v>39</v>
      </c>
      <c r="AH3" s="342"/>
      <c r="AI3" s="342"/>
      <c r="AJ3" s="177"/>
      <c r="AK3" s="274"/>
      <c r="AL3" s="253"/>
      <c r="AM3" s="175" t="s">
        <v>74</v>
      </c>
      <c r="AN3" s="165"/>
      <c r="AW3" s="166"/>
      <c r="AX3" s="166"/>
      <c r="AY3" s="166"/>
      <c r="AZ3" s="166"/>
      <c r="BA3" s="166"/>
    </row>
    <row r="4" spans="1:53" ht="35.1" customHeight="1" thickTop="1" thickBot="1">
      <c r="A4" s="39">
        <v>1</v>
      </c>
      <c r="B4" s="331" t="s">
        <v>26</v>
      </c>
      <c r="C4" s="178" t="s">
        <v>4</v>
      </c>
      <c r="D4" s="179" t="s">
        <v>5</v>
      </c>
      <c r="F4" s="180" t="str">
        <f>B4</f>
        <v>①</v>
      </c>
      <c r="G4" s="180" t="s">
        <v>142</v>
      </c>
      <c r="H4" s="180">
        <v>1</v>
      </c>
      <c r="I4" s="181" t="s">
        <v>14</v>
      </c>
      <c r="J4" s="182" t="str">
        <f>F4&amp;G4&amp;H4&amp;I4</f>
        <v>①-1位</v>
      </c>
      <c r="K4" s="183" t="s">
        <v>4</v>
      </c>
      <c r="L4" s="179" t="s">
        <v>5</v>
      </c>
      <c r="N4" s="180" t="s">
        <v>26</v>
      </c>
      <c r="O4" s="180" t="s">
        <v>142</v>
      </c>
      <c r="P4" s="180">
        <v>1</v>
      </c>
      <c r="Q4" s="181" t="s">
        <v>14</v>
      </c>
      <c r="R4" s="328" t="s">
        <v>40</v>
      </c>
      <c r="S4" s="244" t="str">
        <f>N4&amp;O4&amp;P4&amp;Q4</f>
        <v>①-1位</v>
      </c>
      <c r="T4" s="183" t="s">
        <v>4</v>
      </c>
      <c r="U4" s="179" t="s">
        <v>5</v>
      </c>
      <c r="W4" s="180" t="s">
        <v>40</v>
      </c>
      <c r="X4" s="180" t="s">
        <v>142</v>
      </c>
      <c r="Y4" s="180">
        <v>1</v>
      </c>
      <c r="Z4" s="181" t="s">
        <v>14</v>
      </c>
      <c r="AA4" s="328" t="s">
        <v>16</v>
      </c>
      <c r="AB4" s="184" t="str">
        <f>W4&amp;X4&amp;Y4&amp;Z4</f>
        <v>Ａ-1位</v>
      </c>
      <c r="AC4" s="183" t="s">
        <v>4</v>
      </c>
      <c r="AD4" s="179" t="s">
        <v>108</v>
      </c>
      <c r="AG4" s="185">
        <v>1</v>
      </c>
      <c r="AH4" s="186" t="s">
        <v>4</v>
      </c>
      <c r="AI4" s="202" t="s">
        <v>64</v>
      </c>
      <c r="AJ4" s="128"/>
      <c r="AK4" s="275"/>
      <c r="AL4" s="254"/>
      <c r="AM4" s="316" t="s">
        <v>40</v>
      </c>
      <c r="AN4" s="257">
        <f>AG4</f>
        <v>1</v>
      </c>
      <c r="AO4" s="187" t="s">
        <v>4</v>
      </c>
      <c r="AP4" s="179" t="s">
        <v>64</v>
      </c>
      <c r="AQ4" s="306" t="s">
        <v>135</v>
      </c>
      <c r="AR4" s="324" t="str">
        <f>AM4&amp;AQ4</f>
        <v>Ａ1位</v>
      </c>
      <c r="AS4" s="183" t="s">
        <v>4</v>
      </c>
      <c r="AT4" s="179" t="s">
        <v>64</v>
      </c>
      <c r="AU4" s="305" t="s">
        <v>44</v>
      </c>
      <c r="AV4" s="188"/>
    </row>
    <row r="5" spans="1:53" ht="35.1" customHeight="1" thickBot="1">
      <c r="A5" s="39">
        <v>2</v>
      </c>
      <c r="B5" s="332"/>
      <c r="C5" s="155" t="s">
        <v>28</v>
      </c>
      <c r="D5" s="92" t="s">
        <v>107</v>
      </c>
      <c r="F5" s="180" t="s">
        <v>50</v>
      </c>
      <c r="G5" s="180" t="s">
        <v>142</v>
      </c>
      <c r="H5" s="180">
        <v>1</v>
      </c>
      <c r="I5" s="181" t="s">
        <v>14</v>
      </c>
      <c r="J5" s="189" t="str">
        <f t="shared" ref="J5:J55" si="0">F5&amp;G5&amp;H5&amp;I5</f>
        <v>②-1位</v>
      </c>
      <c r="K5" s="186" t="s">
        <v>4</v>
      </c>
      <c r="L5" s="204" t="s">
        <v>108</v>
      </c>
      <c r="N5" s="180" t="s">
        <v>50</v>
      </c>
      <c r="O5" s="180" t="s">
        <v>142</v>
      </c>
      <c r="P5" s="180">
        <v>1</v>
      </c>
      <c r="Q5" s="181" t="s">
        <v>14</v>
      </c>
      <c r="R5" s="329"/>
      <c r="S5" s="245" t="str">
        <f t="shared" ref="S5:S55" si="1">N5&amp;O5&amp;P5&amp;Q5</f>
        <v>②-1位</v>
      </c>
      <c r="T5" s="186" t="s">
        <v>4</v>
      </c>
      <c r="U5" s="204" t="s">
        <v>108</v>
      </c>
      <c r="W5" s="180" t="s">
        <v>41</v>
      </c>
      <c r="X5" s="180" t="s">
        <v>142</v>
      </c>
      <c r="Y5" s="180">
        <v>1</v>
      </c>
      <c r="Z5" s="181" t="s">
        <v>14</v>
      </c>
      <c r="AA5" s="329"/>
      <c r="AB5" s="190" t="str">
        <f t="shared" ref="AB5:AB55" si="2">W5&amp;X5&amp;Y5&amp;Z5</f>
        <v>Ｂ-1位</v>
      </c>
      <c r="AC5" s="70" t="s">
        <v>88</v>
      </c>
      <c r="AD5" s="87" t="s">
        <v>58</v>
      </c>
      <c r="AG5" s="185">
        <v>2</v>
      </c>
      <c r="AH5" s="70" t="s">
        <v>88</v>
      </c>
      <c r="AI5" s="52" t="s">
        <v>58</v>
      </c>
      <c r="AJ5" s="128">
        <v>1</v>
      </c>
      <c r="AK5" s="275"/>
      <c r="AL5" s="254"/>
      <c r="AM5" s="317"/>
      <c r="AN5" s="258">
        <f>AG11</f>
        <v>8</v>
      </c>
      <c r="AO5" s="191" t="s">
        <v>4</v>
      </c>
      <c r="AP5" s="204" t="s">
        <v>63</v>
      </c>
      <c r="AQ5" s="306"/>
      <c r="AR5" s="320"/>
      <c r="AS5" s="186" t="s">
        <v>4</v>
      </c>
      <c r="AT5" s="204" t="s">
        <v>63</v>
      </c>
      <c r="AU5" s="305"/>
      <c r="AV5" s="188"/>
    </row>
    <row r="6" spans="1:53" ht="35.1" customHeight="1" thickBot="1">
      <c r="A6" s="39">
        <v>3</v>
      </c>
      <c r="B6" s="332"/>
      <c r="C6" s="156" t="s">
        <v>98</v>
      </c>
      <c r="D6" s="92" t="s">
        <v>99</v>
      </c>
      <c r="F6" s="180" t="s">
        <v>15</v>
      </c>
      <c r="G6" s="180" t="s">
        <v>142</v>
      </c>
      <c r="H6" s="180">
        <v>1</v>
      </c>
      <c r="I6" s="181" t="s">
        <v>14</v>
      </c>
      <c r="J6" s="189" t="str">
        <f t="shared" si="0"/>
        <v>③-1位</v>
      </c>
      <c r="K6" s="70" t="s">
        <v>88</v>
      </c>
      <c r="L6" s="87" t="s">
        <v>59</v>
      </c>
      <c r="N6" s="180" t="s">
        <v>15</v>
      </c>
      <c r="O6" s="180" t="s">
        <v>142</v>
      </c>
      <c r="P6" s="180">
        <v>1</v>
      </c>
      <c r="Q6" s="181" t="s">
        <v>14</v>
      </c>
      <c r="R6" s="329"/>
      <c r="S6" s="245" t="str">
        <f t="shared" si="1"/>
        <v>③-1位</v>
      </c>
      <c r="T6" s="70" t="s">
        <v>88</v>
      </c>
      <c r="U6" s="87" t="s">
        <v>59</v>
      </c>
      <c r="W6" s="180" t="s">
        <v>42</v>
      </c>
      <c r="X6" s="180" t="s">
        <v>142</v>
      </c>
      <c r="Y6" s="180">
        <v>1</v>
      </c>
      <c r="Z6" s="181" t="s">
        <v>14</v>
      </c>
      <c r="AA6" s="329"/>
      <c r="AB6" s="190" t="str">
        <f t="shared" si="2"/>
        <v>Ｃ-1位</v>
      </c>
      <c r="AC6" s="186" t="s">
        <v>4</v>
      </c>
      <c r="AD6" s="204" t="s">
        <v>64</v>
      </c>
      <c r="AG6" s="185">
        <v>3</v>
      </c>
      <c r="AH6" s="186" t="s">
        <v>4</v>
      </c>
      <c r="AI6" s="202" t="s">
        <v>65</v>
      </c>
      <c r="AJ6" s="128"/>
      <c r="AK6" s="275"/>
      <c r="AL6" s="254"/>
      <c r="AM6" s="317"/>
      <c r="AN6" s="259">
        <f>AG5</f>
        <v>2</v>
      </c>
      <c r="AO6" s="86" t="s">
        <v>88</v>
      </c>
      <c r="AP6" s="87" t="s">
        <v>58</v>
      </c>
      <c r="AQ6" s="306" t="s">
        <v>136</v>
      </c>
      <c r="AR6" s="307" t="str">
        <f>AM4&amp;AQ6</f>
        <v>Ａ2位</v>
      </c>
      <c r="AS6" s="186" t="s">
        <v>4</v>
      </c>
      <c r="AT6" s="204" t="s">
        <v>65</v>
      </c>
      <c r="AU6" s="192"/>
    </row>
    <row r="7" spans="1:53" ht="35.1" customHeight="1" thickTop="1" thickBot="1">
      <c r="A7" s="39">
        <v>4</v>
      </c>
      <c r="B7" s="333"/>
      <c r="C7" s="157" t="s">
        <v>172</v>
      </c>
      <c r="D7" s="133" t="s">
        <v>85</v>
      </c>
      <c r="F7" s="180" t="s">
        <v>38</v>
      </c>
      <c r="G7" s="180" t="s">
        <v>142</v>
      </c>
      <c r="H7" s="180">
        <v>1</v>
      </c>
      <c r="I7" s="181" t="s">
        <v>14</v>
      </c>
      <c r="J7" s="189" t="str">
        <f t="shared" si="0"/>
        <v>④-1位</v>
      </c>
      <c r="K7" s="63" t="s">
        <v>51</v>
      </c>
      <c r="L7" s="265" t="s">
        <v>55</v>
      </c>
      <c r="N7" s="180" t="s">
        <v>38</v>
      </c>
      <c r="O7" s="180" t="s">
        <v>142</v>
      </c>
      <c r="P7" s="180">
        <v>1</v>
      </c>
      <c r="Q7" s="181" t="s">
        <v>14</v>
      </c>
      <c r="R7" s="330"/>
      <c r="S7" s="246" t="str">
        <f t="shared" si="1"/>
        <v>④-1位</v>
      </c>
      <c r="T7" s="140" t="s">
        <v>51</v>
      </c>
      <c r="U7" s="267" t="s">
        <v>55</v>
      </c>
      <c r="W7" s="180" t="s">
        <v>43</v>
      </c>
      <c r="X7" s="180" t="s">
        <v>142</v>
      </c>
      <c r="Y7" s="180">
        <v>1</v>
      </c>
      <c r="Z7" s="181" t="s">
        <v>14</v>
      </c>
      <c r="AA7" s="329"/>
      <c r="AB7" s="193" t="str">
        <f t="shared" si="2"/>
        <v>Ｄ-1位</v>
      </c>
      <c r="AC7" s="194" t="s">
        <v>4</v>
      </c>
      <c r="AD7" s="266" t="s">
        <v>65</v>
      </c>
      <c r="AG7" s="185">
        <v>4</v>
      </c>
      <c r="AH7" s="186" t="s">
        <v>4</v>
      </c>
      <c r="AI7" s="202" t="s">
        <v>108</v>
      </c>
      <c r="AJ7" s="128"/>
      <c r="AK7" s="275"/>
      <c r="AL7" s="254"/>
      <c r="AM7" s="317"/>
      <c r="AN7" s="260">
        <f>AG10</f>
        <v>7</v>
      </c>
      <c r="AO7" s="86" t="s">
        <v>88</v>
      </c>
      <c r="AP7" s="87" t="s">
        <v>59</v>
      </c>
      <c r="AQ7" s="306"/>
      <c r="AR7" s="320"/>
      <c r="AS7" s="64" t="s">
        <v>80</v>
      </c>
      <c r="AT7" s="89" t="s">
        <v>52</v>
      </c>
      <c r="AU7" s="192"/>
    </row>
    <row r="8" spans="1:53" ht="35.1" customHeight="1" thickTop="1" thickBot="1">
      <c r="A8" s="39">
        <v>5</v>
      </c>
      <c r="B8" s="311" t="s">
        <v>50</v>
      </c>
      <c r="C8" s="195" t="s">
        <v>4</v>
      </c>
      <c r="D8" s="201" t="s">
        <v>108</v>
      </c>
      <c r="F8" s="180" t="s">
        <v>120</v>
      </c>
      <c r="G8" s="180" t="s">
        <v>142</v>
      </c>
      <c r="H8" s="180">
        <v>1</v>
      </c>
      <c r="I8" s="181" t="s">
        <v>14</v>
      </c>
      <c r="J8" s="196" t="str">
        <f t="shared" si="0"/>
        <v>⑤-1位</v>
      </c>
      <c r="K8" s="70" t="s">
        <v>88</v>
      </c>
      <c r="L8" s="87" t="s">
        <v>58</v>
      </c>
      <c r="N8" s="180" t="s">
        <v>120</v>
      </c>
      <c r="O8" s="180" t="s">
        <v>142</v>
      </c>
      <c r="P8" s="180">
        <v>1</v>
      </c>
      <c r="Q8" s="181" t="s">
        <v>14</v>
      </c>
      <c r="R8" s="328" t="s">
        <v>41</v>
      </c>
      <c r="S8" s="244" t="str">
        <f t="shared" si="1"/>
        <v>⑤-1位</v>
      </c>
      <c r="T8" s="107" t="s">
        <v>88</v>
      </c>
      <c r="U8" s="108" t="s">
        <v>58</v>
      </c>
      <c r="W8" s="180" t="s">
        <v>40</v>
      </c>
      <c r="X8" s="180" t="s">
        <v>142</v>
      </c>
      <c r="Y8" s="180">
        <v>2</v>
      </c>
      <c r="Z8" s="181" t="s">
        <v>14</v>
      </c>
      <c r="AA8" s="328" t="s">
        <v>17</v>
      </c>
      <c r="AB8" s="184" t="str">
        <f t="shared" si="2"/>
        <v>Ａ-2位</v>
      </c>
      <c r="AC8" s="107" t="s">
        <v>88</v>
      </c>
      <c r="AD8" s="108" t="s">
        <v>59</v>
      </c>
      <c r="AG8" s="185">
        <v>5</v>
      </c>
      <c r="AH8" s="186" t="s">
        <v>4</v>
      </c>
      <c r="AI8" s="202" t="s">
        <v>30</v>
      </c>
      <c r="AJ8" s="128"/>
      <c r="AK8" s="275"/>
      <c r="AL8" s="254"/>
      <c r="AM8" s="317"/>
      <c r="AN8" s="259">
        <f>AG6</f>
        <v>3</v>
      </c>
      <c r="AO8" s="191" t="s">
        <v>4</v>
      </c>
      <c r="AP8" s="204" t="s">
        <v>65</v>
      </c>
      <c r="AQ8" s="306" t="s">
        <v>137</v>
      </c>
      <c r="AR8" s="307" t="str">
        <f>AM4&amp;AQ8</f>
        <v>Ａ3位</v>
      </c>
      <c r="AS8" s="186" t="s">
        <v>4</v>
      </c>
      <c r="AT8" s="204" t="s">
        <v>108</v>
      </c>
      <c r="AU8" s="192"/>
    </row>
    <row r="9" spans="1:53" ht="35.1" customHeight="1" thickTop="1" thickBot="1">
      <c r="A9" s="39">
        <v>6</v>
      </c>
      <c r="B9" s="311"/>
      <c r="C9" s="78" t="s">
        <v>80</v>
      </c>
      <c r="D9" s="89" t="s">
        <v>53</v>
      </c>
      <c r="F9" s="180" t="s">
        <v>121</v>
      </c>
      <c r="G9" s="180" t="s">
        <v>142</v>
      </c>
      <c r="H9" s="180">
        <v>1</v>
      </c>
      <c r="I9" s="181" t="s">
        <v>14</v>
      </c>
      <c r="J9" s="196" t="str">
        <f t="shared" si="0"/>
        <v>⑥-1位</v>
      </c>
      <c r="K9" s="186" t="s">
        <v>4</v>
      </c>
      <c r="L9" s="204" t="s">
        <v>63</v>
      </c>
      <c r="N9" s="180" t="s">
        <v>121</v>
      </c>
      <c r="O9" s="180" t="s">
        <v>142</v>
      </c>
      <c r="P9" s="180">
        <v>1</v>
      </c>
      <c r="Q9" s="181" t="s">
        <v>14</v>
      </c>
      <c r="R9" s="329"/>
      <c r="S9" s="245" t="str">
        <f t="shared" si="1"/>
        <v>⑥-1位</v>
      </c>
      <c r="T9" s="186" t="s">
        <v>4</v>
      </c>
      <c r="U9" s="204" t="s">
        <v>63</v>
      </c>
      <c r="W9" s="180" t="s">
        <v>41</v>
      </c>
      <c r="X9" s="180" t="s">
        <v>142</v>
      </c>
      <c r="Y9" s="180">
        <v>2</v>
      </c>
      <c r="Z9" s="181" t="s">
        <v>14</v>
      </c>
      <c r="AA9" s="329"/>
      <c r="AB9" s="190" t="str">
        <f t="shared" si="2"/>
        <v>Ｂ-2位</v>
      </c>
      <c r="AC9" s="186" t="s">
        <v>4</v>
      </c>
      <c r="AD9" s="204" t="s">
        <v>63</v>
      </c>
      <c r="AG9" s="185">
        <v>6</v>
      </c>
      <c r="AH9" s="64" t="s">
        <v>80</v>
      </c>
      <c r="AI9" s="51" t="s">
        <v>52</v>
      </c>
      <c r="AJ9" s="128">
        <v>2</v>
      </c>
      <c r="AK9" s="275"/>
      <c r="AL9" s="254"/>
      <c r="AM9" s="317"/>
      <c r="AN9" s="259">
        <f>AG9</f>
        <v>6</v>
      </c>
      <c r="AO9" s="88" t="s">
        <v>80</v>
      </c>
      <c r="AP9" s="89" t="s">
        <v>52</v>
      </c>
      <c r="AQ9" s="306"/>
      <c r="AR9" s="320"/>
      <c r="AS9" s="186" t="s">
        <v>4</v>
      </c>
      <c r="AT9" s="204" t="s">
        <v>30</v>
      </c>
      <c r="AU9" s="192"/>
    </row>
    <row r="10" spans="1:53" ht="35.1" customHeight="1" thickTop="1" thickBot="1">
      <c r="A10" s="39">
        <v>7</v>
      </c>
      <c r="B10" s="311"/>
      <c r="C10" s="76" t="s">
        <v>98</v>
      </c>
      <c r="D10" s="92" t="s">
        <v>101</v>
      </c>
      <c r="E10" s="21"/>
      <c r="F10" s="180" t="s">
        <v>122</v>
      </c>
      <c r="G10" s="180" t="s">
        <v>142</v>
      </c>
      <c r="H10" s="180">
        <v>1</v>
      </c>
      <c r="I10" s="181" t="s">
        <v>14</v>
      </c>
      <c r="J10" s="196" t="str">
        <f t="shared" si="0"/>
        <v>⑦-1位</v>
      </c>
      <c r="K10" s="69" t="s">
        <v>175</v>
      </c>
      <c r="L10" s="97" t="s">
        <v>56</v>
      </c>
      <c r="M10" s="21"/>
      <c r="N10" s="180" t="s">
        <v>122</v>
      </c>
      <c r="O10" s="180" t="s">
        <v>142</v>
      </c>
      <c r="P10" s="180">
        <v>1</v>
      </c>
      <c r="Q10" s="181" t="s">
        <v>14</v>
      </c>
      <c r="R10" s="329"/>
      <c r="S10" s="245" t="str">
        <f t="shared" si="1"/>
        <v>⑦-1位</v>
      </c>
      <c r="T10" s="69" t="s">
        <v>175</v>
      </c>
      <c r="U10" s="97" t="s">
        <v>56</v>
      </c>
      <c r="W10" s="180" t="s">
        <v>42</v>
      </c>
      <c r="X10" s="180" t="s">
        <v>142</v>
      </c>
      <c r="Y10" s="180">
        <v>2</v>
      </c>
      <c r="Z10" s="181" t="s">
        <v>14</v>
      </c>
      <c r="AA10" s="329"/>
      <c r="AB10" s="190" t="str">
        <f t="shared" si="2"/>
        <v>Ｃ-2位</v>
      </c>
      <c r="AC10" s="64" t="s">
        <v>80</v>
      </c>
      <c r="AD10" s="89" t="s">
        <v>52</v>
      </c>
      <c r="AG10" s="185">
        <v>7</v>
      </c>
      <c r="AH10" s="70" t="s">
        <v>88</v>
      </c>
      <c r="AI10" s="52" t="s">
        <v>59</v>
      </c>
      <c r="AJ10" s="128">
        <v>3</v>
      </c>
      <c r="AK10" s="275"/>
      <c r="AL10" s="254"/>
      <c r="AM10" s="317"/>
      <c r="AN10" s="261">
        <f>AG7</f>
        <v>4</v>
      </c>
      <c r="AO10" s="191" t="s">
        <v>4</v>
      </c>
      <c r="AP10" s="204" t="s">
        <v>108</v>
      </c>
      <c r="AQ10" s="306" t="s">
        <v>138</v>
      </c>
      <c r="AR10" s="307" t="str">
        <f>AM4&amp;AQ10</f>
        <v>Ａ4位</v>
      </c>
      <c r="AS10" s="70" t="s">
        <v>88</v>
      </c>
      <c r="AT10" s="87" t="s">
        <v>58</v>
      </c>
      <c r="AU10" s="192"/>
    </row>
    <row r="11" spans="1:53" ht="35.1" customHeight="1" thickTop="1" thickBot="1">
      <c r="A11" s="39">
        <v>8</v>
      </c>
      <c r="B11" s="311"/>
      <c r="C11" s="81" t="s">
        <v>28</v>
      </c>
      <c r="D11" s="158" t="s">
        <v>73</v>
      </c>
      <c r="F11" s="180" t="s">
        <v>123</v>
      </c>
      <c r="G11" s="180" t="s">
        <v>142</v>
      </c>
      <c r="H11" s="180">
        <v>1</v>
      </c>
      <c r="I11" s="181" t="s">
        <v>14</v>
      </c>
      <c r="J11" s="196" t="str">
        <f t="shared" si="0"/>
        <v>⑧-1位</v>
      </c>
      <c r="K11" s="64" t="s">
        <v>80</v>
      </c>
      <c r="L11" s="89" t="s">
        <v>52</v>
      </c>
      <c r="N11" s="180" t="s">
        <v>136</v>
      </c>
      <c r="O11" s="180" t="s">
        <v>134</v>
      </c>
      <c r="P11" s="180">
        <v>1</v>
      </c>
      <c r="Q11" s="181" t="s">
        <v>14</v>
      </c>
      <c r="R11" s="330"/>
      <c r="S11" s="247" t="str">
        <f t="shared" si="1"/>
        <v>2位ｸﾞﾙｰﾌﾟ-1位</v>
      </c>
      <c r="T11" s="143" t="s">
        <v>87</v>
      </c>
      <c r="U11" s="144" t="s">
        <v>31</v>
      </c>
      <c r="W11" s="180" t="s">
        <v>43</v>
      </c>
      <c r="X11" s="180" t="s">
        <v>142</v>
      </c>
      <c r="Y11" s="180">
        <v>2</v>
      </c>
      <c r="Z11" s="181" t="s">
        <v>14</v>
      </c>
      <c r="AA11" s="330"/>
      <c r="AB11" s="197" t="str">
        <f t="shared" si="2"/>
        <v>Ｄ-2位</v>
      </c>
      <c r="AC11" s="198" t="s">
        <v>4</v>
      </c>
      <c r="AD11" s="268" t="s">
        <v>30</v>
      </c>
      <c r="AG11" s="185">
        <v>8</v>
      </c>
      <c r="AH11" s="186" t="s">
        <v>4</v>
      </c>
      <c r="AI11" s="202" t="s">
        <v>63</v>
      </c>
      <c r="AJ11" s="128"/>
      <c r="AK11" s="275"/>
      <c r="AL11" s="254"/>
      <c r="AM11" s="317"/>
      <c r="AN11" s="259">
        <f>AG8</f>
        <v>5</v>
      </c>
      <c r="AO11" s="199" t="s">
        <v>4</v>
      </c>
      <c r="AP11" s="266" t="s">
        <v>30</v>
      </c>
      <c r="AQ11" s="306"/>
      <c r="AR11" s="308"/>
      <c r="AS11" s="102" t="s">
        <v>88</v>
      </c>
      <c r="AT11" s="103" t="s">
        <v>59</v>
      </c>
      <c r="AU11" s="192"/>
    </row>
    <row r="12" spans="1:53" ht="35.1" customHeight="1" thickTop="1" thickBot="1">
      <c r="A12" s="39">
        <v>9</v>
      </c>
      <c r="B12" s="310" t="s">
        <v>15</v>
      </c>
      <c r="C12" s="151" t="s">
        <v>29</v>
      </c>
      <c r="D12" s="123" t="s">
        <v>83</v>
      </c>
      <c r="F12" s="180" t="s">
        <v>124</v>
      </c>
      <c r="G12" s="180" t="s">
        <v>142</v>
      </c>
      <c r="H12" s="180">
        <v>1</v>
      </c>
      <c r="I12" s="181" t="s">
        <v>14</v>
      </c>
      <c r="J12" s="189" t="str">
        <f t="shared" si="0"/>
        <v>⑨-1位</v>
      </c>
      <c r="K12" s="63" t="s">
        <v>79</v>
      </c>
      <c r="L12" s="265" t="s">
        <v>24</v>
      </c>
      <c r="N12" s="180" t="s">
        <v>123</v>
      </c>
      <c r="O12" s="180" t="s">
        <v>142</v>
      </c>
      <c r="P12" s="180">
        <v>1</v>
      </c>
      <c r="Q12" s="181" t="s">
        <v>14</v>
      </c>
      <c r="R12" s="328" t="s">
        <v>42</v>
      </c>
      <c r="S12" s="244" t="str">
        <f t="shared" si="1"/>
        <v>⑧-1位</v>
      </c>
      <c r="T12" s="145" t="s">
        <v>80</v>
      </c>
      <c r="U12" s="123" t="s">
        <v>52</v>
      </c>
      <c r="W12" s="180" t="s">
        <v>40</v>
      </c>
      <c r="X12" s="180" t="s">
        <v>142</v>
      </c>
      <c r="Y12" s="180">
        <v>3</v>
      </c>
      <c r="Z12" s="181" t="s">
        <v>14</v>
      </c>
      <c r="AA12" s="329" t="s">
        <v>18</v>
      </c>
      <c r="AB12" s="200" t="str">
        <f t="shared" si="2"/>
        <v>Ａ-3位</v>
      </c>
      <c r="AC12" s="195" t="s">
        <v>4</v>
      </c>
      <c r="AD12" s="201" t="s">
        <v>5</v>
      </c>
      <c r="AG12" s="185">
        <v>9</v>
      </c>
      <c r="AH12" s="186" t="s">
        <v>4</v>
      </c>
      <c r="AI12" s="202" t="s">
        <v>5</v>
      </c>
      <c r="AJ12" s="203"/>
      <c r="AK12" s="276"/>
      <c r="AL12" s="255"/>
      <c r="AM12" s="316" t="s">
        <v>41</v>
      </c>
      <c r="AN12" s="257">
        <f>AG12</f>
        <v>9</v>
      </c>
      <c r="AO12" s="187" t="s">
        <v>4</v>
      </c>
      <c r="AP12" s="179" t="s">
        <v>5</v>
      </c>
      <c r="AQ12" s="306" t="s">
        <v>135</v>
      </c>
      <c r="AR12" s="324" t="str">
        <f>AM12&amp;AQ12</f>
        <v>Ｂ1位</v>
      </c>
      <c r="AS12" s="107" t="s">
        <v>57</v>
      </c>
      <c r="AT12" s="108" t="s">
        <v>89</v>
      </c>
      <c r="AU12" s="305" t="s">
        <v>44</v>
      </c>
      <c r="AV12" s="188"/>
    </row>
    <row r="13" spans="1:53" ht="35.1" customHeight="1" thickTop="1" thickBot="1">
      <c r="A13" s="39">
        <v>10</v>
      </c>
      <c r="B13" s="311"/>
      <c r="C13" s="79" t="s">
        <v>88</v>
      </c>
      <c r="D13" s="87" t="s">
        <v>59</v>
      </c>
      <c r="F13" s="180" t="s">
        <v>125</v>
      </c>
      <c r="G13" s="180" t="s">
        <v>142</v>
      </c>
      <c r="H13" s="180">
        <v>1</v>
      </c>
      <c r="I13" s="181" t="s">
        <v>14</v>
      </c>
      <c r="J13" s="189" t="str">
        <f t="shared" si="0"/>
        <v>⑩-1位</v>
      </c>
      <c r="K13" s="186" t="s">
        <v>4</v>
      </c>
      <c r="L13" s="204" t="s">
        <v>64</v>
      </c>
      <c r="N13" s="180" t="s">
        <v>124</v>
      </c>
      <c r="O13" s="180" t="s">
        <v>142</v>
      </c>
      <c r="P13" s="180">
        <v>1</v>
      </c>
      <c r="Q13" s="181" t="s">
        <v>14</v>
      </c>
      <c r="R13" s="329"/>
      <c r="S13" s="245" t="str">
        <f t="shared" si="1"/>
        <v>⑨-1位</v>
      </c>
      <c r="T13" s="63" t="s">
        <v>79</v>
      </c>
      <c r="U13" s="265" t="s">
        <v>24</v>
      </c>
      <c r="W13" s="180" t="s">
        <v>41</v>
      </c>
      <c r="X13" s="180" t="s">
        <v>142</v>
      </c>
      <c r="Y13" s="180">
        <v>3</v>
      </c>
      <c r="Z13" s="181" t="s">
        <v>14</v>
      </c>
      <c r="AA13" s="329"/>
      <c r="AB13" s="190" t="str">
        <f t="shared" si="2"/>
        <v>Ｂ-3位</v>
      </c>
      <c r="AC13" s="66" t="s">
        <v>87</v>
      </c>
      <c r="AD13" s="96" t="s">
        <v>31</v>
      </c>
      <c r="AG13" s="185">
        <v>10</v>
      </c>
      <c r="AH13" s="63" t="s">
        <v>79</v>
      </c>
      <c r="AI13" s="271" t="s">
        <v>24</v>
      </c>
      <c r="AJ13" s="128">
        <v>4</v>
      </c>
      <c r="AK13" s="275"/>
      <c r="AL13" s="254"/>
      <c r="AM13" s="317"/>
      <c r="AN13" s="258">
        <f>AG19</f>
        <v>16</v>
      </c>
      <c r="AO13" s="90" t="s">
        <v>51</v>
      </c>
      <c r="AP13" s="265" t="s">
        <v>55</v>
      </c>
      <c r="AQ13" s="306"/>
      <c r="AR13" s="320"/>
      <c r="AS13" s="65" t="s">
        <v>172</v>
      </c>
      <c r="AT13" s="94" t="s">
        <v>84</v>
      </c>
      <c r="AU13" s="305"/>
      <c r="AV13" s="188"/>
    </row>
    <row r="14" spans="1:53" ht="35.1" customHeight="1" thickTop="1" thickBot="1">
      <c r="A14" s="39">
        <v>11</v>
      </c>
      <c r="B14" s="311"/>
      <c r="C14" s="76" t="s">
        <v>98</v>
      </c>
      <c r="D14" s="92" t="s">
        <v>104</v>
      </c>
      <c r="F14" s="180" t="s">
        <v>126</v>
      </c>
      <c r="G14" s="180" t="s">
        <v>142</v>
      </c>
      <c r="H14" s="180">
        <v>1</v>
      </c>
      <c r="I14" s="181" t="s">
        <v>14</v>
      </c>
      <c r="J14" s="189" t="str">
        <f t="shared" si="0"/>
        <v>⑪-1位</v>
      </c>
      <c r="K14" s="65" t="s">
        <v>172</v>
      </c>
      <c r="L14" s="94" t="s">
        <v>84</v>
      </c>
      <c r="N14" s="180" t="s">
        <v>125</v>
      </c>
      <c r="O14" s="180" t="s">
        <v>142</v>
      </c>
      <c r="P14" s="180">
        <v>1</v>
      </c>
      <c r="Q14" s="181" t="s">
        <v>14</v>
      </c>
      <c r="R14" s="329"/>
      <c r="S14" s="245" t="str">
        <f t="shared" si="1"/>
        <v>⑩-1位</v>
      </c>
      <c r="T14" s="186" t="s">
        <v>4</v>
      </c>
      <c r="U14" s="204" t="s">
        <v>64</v>
      </c>
      <c r="W14" s="180" t="s">
        <v>42</v>
      </c>
      <c r="X14" s="180" t="s">
        <v>142</v>
      </c>
      <c r="Y14" s="180">
        <v>3</v>
      </c>
      <c r="Z14" s="181" t="s">
        <v>14</v>
      </c>
      <c r="AA14" s="329"/>
      <c r="AB14" s="190" t="str">
        <f t="shared" si="2"/>
        <v>Ｃ-3位</v>
      </c>
      <c r="AC14" s="63" t="s">
        <v>79</v>
      </c>
      <c r="AD14" s="265" t="s">
        <v>24</v>
      </c>
      <c r="AG14" s="185">
        <v>11</v>
      </c>
      <c r="AH14" s="70" t="s">
        <v>57</v>
      </c>
      <c r="AI14" s="52" t="s">
        <v>89</v>
      </c>
      <c r="AJ14" s="128">
        <v>5</v>
      </c>
      <c r="AK14" s="275"/>
      <c r="AL14" s="254"/>
      <c r="AM14" s="317"/>
      <c r="AN14" s="259">
        <f>AG13</f>
        <v>10</v>
      </c>
      <c r="AO14" s="90" t="s">
        <v>79</v>
      </c>
      <c r="AP14" s="265" t="s">
        <v>24</v>
      </c>
      <c r="AQ14" s="306" t="s">
        <v>136</v>
      </c>
      <c r="AR14" s="307" t="str">
        <f>AM12&amp;AQ14</f>
        <v>Ｂ2位</v>
      </c>
      <c r="AS14" s="186" t="s">
        <v>4</v>
      </c>
      <c r="AT14" s="204" t="s">
        <v>5</v>
      </c>
      <c r="AU14" s="192"/>
      <c r="AV14" s="205"/>
    </row>
    <row r="15" spans="1:53" ht="35.1" customHeight="1" thickTop="1" thickBot="1">
      <c r="A15" s="39">
        <v>12</v>
      </c>
      <c r="B15" s="312"/>
      <c r="C15" s="152" t="s">
        <v>28</v>
      </c>
      <c r="D15" s="101" t="s">
        <v>112</v>
      </c>
      <c r="F15" s="180" t="s">
        <v>127</v>
      </c>
      <c r="G15" s="180" t="s">
        <v>142</v>
      </c>
      <c r="H15" s="180">
        <v>1</v>
      </c>
      <c r="I15" s="181" t="s">
        <v>14</v>
      </c>
      <c r="J15" s="189" t="str">
        <f t="shared" si="0"/>
        <v>⑫-1位</v>
      </c>
      <c r="K15" s="186" t="s">
        <v>4</v>
      </c>
      <c r="L15" s="204" t="s">
        <v>65</v>
      </c>
      <c r="N15" s="180" t="s">
        <v>136</v>
      </c>
      <c r="O15" s="180" t="s">
        <v>134</v>
      </c>
      <c r="P15" s="180">
        <v>2</v>
      </c>
      <c r="Q15" s="181" t="s">
        <v>14</v>
      </c>
      <c r="R15" s="330"/>
      <c r="S15" s="247" t="str">
        <f t="shared" si="1"/>
        <v>2位ｸﾞﾙｰﾌﾟ-2位</v>
      </c>
      <c r="T15" s="104" t="s">
        <v>93</v>
      </c>
      <c r="U15" s="101" t="s">
        <v>94</v>
      </c>
      <c r="W15" s="180" t="s">
        <v>43</v>
      </c>
      <c r="X15" s="180" t="s">
        <v>142</v>
      </c>
      <c r="Y15" s="180">
        <v>3</v>
      </c>
      <c r="Z15" s="181" t="s">
        <v>14</v>
      </c>
      <c r="AA15" s="329"/>
      <c r="AB15" s="193" t="str">
        <f t="shared" si="2"/>
        <v>Ｄ-3位</v>
      </c>
      <c r="AC15" s="129" t="s">
        <v>57</v>
      </c>
      <c r="AD15" s="130" t="s">
        <v>89</v>
      </c>
      <c r="AG15" s="185">
        <v>12</v>
      </c>
      <c r="AH15" s="66" t="s">
        <v>87</v>
      </c>
      <c r="AI15" s="62" t="s">
        <v>31</v>
      </c>
      <c r="AJ15" s="128">
        <v>6</v>
      </c>
      <c r="AK15" s="275"/>
      <c r="AL15" s="254"/>
      <c r="AM15" s="317"/>
      <c r="AN15" s="260">
        <f>AG18</f>
        <v>15</v>
      </c>
      <c r="AO15" s="91" t="s">
        <v>93</v>
      </c>
      <c r="AP15" s="92" t="s">
        <v>94</v>
      </c>
      <c r="AQ15" s="306"/>
      <c r="AR15" s="320"/>
      <c r="AS15" s="63" t="s">
        <v>51</v>
      </c>
      <c r="AT15" s="265" t="s">
        <v>55</v>
      </c>
      <c r="AU15" s="192"/>
      <c r="AV15" s="205"/>
    </row>
    <row r="16" spans="1:53" ht="35.1" customHeight="1" thickTop="1" thickBot="1">
      <c r="A16" s="39">
        <v>13</v>
      </c>
      <c r="B16" s="311" t="s">
        <v>38</v>
      </c>
      <c r="C16" s="149" t="s">
        <v>51</v>
      </c>
      <c r="D16" s="264" t="s">
        <v>55</v>
      </c>
      <c r="F16" s="180" t="s">
        <v>128</v>
      </c>
      <c r="G16" s="180" t="s">
        <v>142</v>
      </c>
      <c r="H16" s="180">
        <v>1</v>
      </c>
      <c r="I16" s="181" t="s">
        <v>14</v>
      </c>
      <c r="J16" s="206" t="str">
        <f t="shared" si="0"/>
        <v>⑬-1位</v>
      </c>
      <c r="K16" s="194" t="s">
        <v>4</v>
      </c>
      <c r="L16" s="266" t="s">
        <v>30</v>
      </c>
      <c r="N16" s="180" t="s">
        <v>126</v>
      </c>
      <c r="O16" s="180" t="s">
        <v>142</v>
      </c>
      <c r="P16" s="180">
        <v>1</v>
      </c>
      <c r="Q16" s="181" t="s">
        <v>14</v>
      </c>
      <c r="R16" s="328" t="s">
        <v>43</v>
      </c>
      <c r="S16" s="248" t="str">
        <f t="shared" si="1"/>
        <v>⑪-1位</v>
      </c>
      <c r="T16" s="142" t="s">
        <v>172</v>
      </c>
      <c r="U16" s="121" t="s">
        <v>84</v>
      </c>
      <c r="W16" s="180" t="s">
        <v>40</v>
      </c>
      <c r="X16" s="180" t="s">
        <v>142</v>
      </c>
      <c r="Y16" s="180">
        <v>4</v>
      </c>
      <c r="Z16" s="181" t="s">
        <v>14</v>
      </c>
      <c r="AA16" s="328" t="s">
        <v>19</v>
      </c>
      <c r="AB16" s="207" t="str">
        <f t="shared" si="2"/>
        <v>Ａ-4位</v>
      </c>
      <c r="AC16" s="131" t="s">
        <v>51</v>
      </c>
      <c r="AD16" s="269" t="s">
        <v>55</v>
      </c>
      <c r="AG16" s="185">
        <v>13</v>
      </c>
      <c r="AH16" s="69" t="s">
        <v>175</v>
      </c>
      <c r="AI16" s="60" t="s">
        <v>56</v>
      </c>
      <c r="AJ16" s="203">
        <v>7</v>
      </c>
      <c r="AK16" s="276"/>
      <c r="AL16" s="255"/>
      <c r="AM16" s="317"/>
      <c r="AN16" s="259">
        <f>AG14</f>
        <v>11</v>
      </c>
      <c r="AO16" s="86" t="s">
        <v>57</v>
      </c>
      <c r="AP16" s="87" t="s">
        <v>89</v>
      </c>
      <c r="AQ16" s="306" t="s">
        <v>137</v>
      </c>
      <c r="AR16" s="307" t="str">
        <f>AM12&amp;AQ16</f>
        <v>Ｂ3位</v>
      </c>
      <c r="AS16" s="66" t="s">
        <v>87</v>
      </c>
      <c r="AT16" s="96" t="s">
        <v>31</v>
      </c>
      <c r="AU16" s="192"/>
      <c r="AV16" s="205"/>
    </row>
    <row r="17" spans="1:50" ht="35.1" customHeight="1" thickTop="1" thickBot="1">
      <c r="A17" s="39">
        <v>14</v>
      </c>
      <c r="B17" s="311"/>
      <c r="C17" s="76" t="s">
        <v>93</v>
      </c>
      <c r="D17" s="92" t="s">
        <v>94</v>
      </c>
      <c r="E17" s="208"/>
      <c r="F17" s="180" t="s">
        <v>26</v>
      </c>
      <c r="G17" s="180" t="s">
        <v>142</v>
      </c>
      <c r="H17" s="180">
        <v>2</v>
      </c>
      <c r="I17" s="181" t="s">
        <v>14</v>
      </c>
      <c r="J17" s="182" t="str">
        <f t="shared" si="0"/>
        <v>①-2位</v>
      </c>
      <c r="K17" s="135" t="s">
        <v>172</v>
      </c>
      <c r="L17" s="148" t="s">
        <v>85</v>
      </c>
      <c r="M17" s="208"/>
      <c r="N17" s="180" t="s">
        <v>127</v>
      </c>
      <c r="O17" s="180" t="s">
        <v>142</v>
      </c>
      <c r="P17" s="180">
        <v>1</v>
      </c>
      <c r="Q17" s="181" t="s">
        <v>14</v>
      </c>
      <c r="R17" s="329"/>
      <c r="S17" s="245" t="str">
        <f t="shared" si="1"/>
        <v>⑫-1位</v>
      </c>
      <c r="T17" s="186" t="s">
        <v>4</v>
      </c>
      <c r="U17" s="204" t="s">
        <v>65</v>
      </c>
      <c r="W17" s="180" t="s">
        <v>41</v>
      </c>
      <c r="X17" s="180" t="s">
        <v>142</v>
      </c>
      <c r="Y17" s="180">
        <v>4</v>
      </c>
      <c r="Z17" s="181" t="s">
        <v>14</v>
      </c>
      <c r="AA17" s="329"/>
      <c r="AB17" s="190" t="str">
        <f t="shared" si="2"/>
        <v>Ｂ-4位</v>
      </c>
      <c r="AC17" s="69" t="s">
        <v>175</v>
      </c>
      <c r="AD17" s="97" t="s">
        <v>56</v>
      </c>
      <c r="AG17" s="185">
        <v>14</v>
      </c>
      <c r="AH17" s="65" t="s">
        <v>172</v>
      </c>
      <c r="AI17" s="50" t="s">
        <v>84</v>
      </c>
      <c r="AJ17" s="128">
        <v>8</v>
      </c>
      <c r="AK17" s="275"/>
      <c r="AL17" s="254"/>
      <c r="AM17" s="317"/>
      <c r="AN17" s="259">
        <f>AG17</f>
        <v>14</v>
      </c>
      <c r="AO17" s="93" t="s">
        <v>172</v>
      </c>
      <c r="AP17" s="94" t="s">
        <v>84</v>
      </c>
      <c r="AQ17" s="306"/>
      <c r="AR17" s="320"/>
      <c r="AS17" s="69" t="s">
        <v>175</v>
      </c>
      <c r="AT17" s="97" t="s">
        <v>56</v>
      </c>
      <c r="AU17" s="192"/>
      <c r="AV17" s="205"/>
    </row>
    <row r="18" spans="1:50" ht="35.1" customHeight="1" thickTop="1" thickBot="1">
      <c r="A18" s="39">
        <v>15</v>
      </c>
      <c r="B18" s="311"/>
      <c r="C18" s="75" t="s">
        <v>91</v>
      </c>
      <c r="D18" s="87" t="s">
        <v>92</v>
      </c>
      <c r="F18" s="180" t="s">
        <v>50</v>
      </c>
      <c r="G18" s="180" t="s">
        <v>142</v>
      </c>
      <c r="H18" s="180">
        <v>2</v>
      </c>
      <c r="I18" s="181" t="s">
        <v>14</v>
      </c>
      <c r="J18" s="189" t="str">
        <f t="shared" si="0"/>
        <v>②-2位</v>
      </c>
      <c r="K18" s="64" t="s">
        <v>80</v>
      </c>
      <c r="L18" s="89" t="s">
        <v>53</v>
      </c>
      <c r="N18" s="180" t="s">
        <v>128</v>
      </c>
      <c r="O18" s="180" t="s">
        <v>142</v>
      </c>
      <c r="P18" s="180">
        <v>1</v>
      </c>
      <c r="Q18" s="181" t="s">
        <v>14</v>
      </c>
      <c r="R18" s="329"/>
      <c r="S18" s="245" t="str">
        <f t="shared" si="1"/>
        <v>⑬-1位</v>
      </c>
      <c r="T18" s="186" t="s">
        <v>4</v>
      </c>
      <c r="U18" s="204" t="s">
        <v>30</v>
      </c>
      <c r="W18" s="180" t="s">
        <v>42</v>
      </c>
      <c r="X18" s="180" t="s">
        <v>142</v>
      </c>
      <c r="Y18" s="180">
        <v>4</v>
      </c>
      <c r="Z18" s="181" t="s">
        <v>14</v>
      </c>
      <c r="AA18" s="329"/>
      <c r="AB18" s="190" t="str">
        <f t="shared" si="2"/>
        <v>Ｃ-4位</v>
      </c>
      <c r="AC18" s="67" t="s">
        <v>93</v>
      </c>
      <c r="AD18" s="92" t="s">
        <v>94</v>
      </c>
      <c r="AG18" s="185">
        <v>15</v>
      </c>
      <c r="AH18" s="67" t="s">
        <v>93</v>
      </c>
      <c r="AI18" s="53" t="s">
        <v>94</v>
      </c>
      <c r="AJ18" s="128">
        <v>9</v>
      </c>
      <c r="AK18" s="275"/>
      <c r="AL18" s="254"/>
      <c r="AM18" s="317"/>
      <c r="AN18" s="261">
        <f>AG15</f>
        <v>12</v>
      </c>
      <c r="AO18" s="95" t="s">
        <v>87</v>
      </c>
      <c r="AP18" s="96" t="s">
        <v>31</v>
      </c>
      <c r="AQ18" s="306" t="s">
        <v>138</v>
      </c>
      <c r="AR18" s="307" t="str">
        <f>AM12&amp;AQ18</f>
        <v>Ｂ4位</v>
      </c>
      <c r="AS18" s="63" t="s">
        <v>79</v>
      </c>
      <c r="AT18" s="265" t="s">
        <v>24</v>
      </c>
      <c r="AU18" s="192"/>
      <c r="AV18" s="205"/>
    </row>
    <row r="19" spans="1:50" ht="35.1" customHeight="1" thickTop="1" thickBot="1">
      <c r="A19" s="39">
        <v>16</v>
      </c>
      <c r="B19" s="311"/>
      <c r="C19" s="81" t="s">
        <v>27</v>
      </c>
      <c r="D19" s="158" t="s">
        <v>119</v>
      </c>
      <c r="F19" s="180" t="s">
        <v>15</v>
      </c>
      <c r="G19" s="180" t="s">
        <v>142</v>
      </c>
      <c r="H19" s="180">
        <v>2</v>
      </c>
      <c r="I19" s="181" t="s">
        <v>14</v>
      </c>
      <c r="J19" s="189" t="str">
        <f t="shared" si="0"/>
        <v>③-2位</v>
      </c>
      <c r="K19" s="68" t="s">
        <v>28</v>
      </c>
      <c r="L19" s="92" t="s">
        <v>112</v>
      </c>
      <c r="N19" s="180" t="s">
        <v>136</v>
      </c>
      <c r="O19" s="180" t="s">
        <v>134</v>
      </c>
      <c r="P19" s="180">
        <v>3</v>
      </c>
      <c r="Q19" s="181" t="s">
        <v>14</v>
      </c>
      <c r="R19" s="330"/>
      <c r="S19" s="246" t="str">
        <f t="shared" si="1"/>
        <v>2位ｸﾞﾙｰﾌﾟ-3位</v>
      </c>
      <c r="T19" s="129" t="s">
        <v>57</v>
      </c>
      <c r="U19" s="130" t="s">
        <v>89</v>
      </c>
      <c r="W19" s="180" t="s">
        <v>43</v>
      </c>
      <c r="X19" s="180" t="s">
        <v>142</v>
      </c>
      <c r="Y19" s="180">
        <v>4</v>
      </c>
      <c r="Z19" s="181" t="s">
        <v>14</v>
      </c>
      <c r="AA19" s="330"/>
      <c r="AB19" s="197" t="str">
        <f t="shared" si="2"/>
        <v>Ｄ-4位</v>
      </c>
      <c r="AC19" s="132" t="s">
        <v>172</v>
      </c>
      <c r="AD19" s="133" t="s">
        <v>84</v>
      </c>
      <c r="AG19" s="185">
        <v>16</v>
      </c>
      <c r="AH19" s="63" t="s">
        <v>51</v>
      </c>
      <c r="AI19" s="271" t="s">
        <v>55</v>
      </c>
      <c r="AJ19" s="128">
        <v>10</v>
      </c>
      <c r="AK19" s="275"/>
      <c r="AL19" s="254"/>
      <c r="AM19" s="317"/>
      <c r="AN19" s="259">
        <f>AG16</f>
        <v>13</v>
      </c>
      <c r="AO19" s="117" t="s">
        <v>175</v>
      </c>
      <c r="AP19" s="118" t="s">
        <v>56</v>
      </c>
      <c r="AQ19" s="306"/>
      <c r="AR19" s="308"/>
      <c r="AS19" s="104" t="s">
        <v>93</v>
      </c>
      <c r="AT19" s="101" t="s">
        <v>94</v>
      </c>
      <c r="AU19" s="192"/>
    </row>
    <row r="20" spans="1:50" ht="35.1" customHeight="1" thickTop="1" thickBot="1">
      <c r="A20" s="39">
        <v>17</v>
      </c>
      <c r="B20" s="310" t="s">
        <v>120</v>
      </c>
      <c r="C20" s="153" t="s">
        <v>88</v>
      </c>
      <c r="D20" s="108" t="s">
        <v>58</v>
      </c>
      <c r="F20" s="180" t="s">
        <v>38</v>
      </c>
      <c r="G20" s="180" t="s">
        <v>142</v>
      </c>
      <c r="H20" s="180">
        <v>2</v>
      </c>
      <c r="I20" s="181" t="s">
        <v>14</v>
      </c>
      <c r="J20" s="189" t="str">
        <f t="shared" si="0"/>
        <v>④-2位</v>
      </c>
      <c r="K20" s="67" t="s">
        <v>93</v>
      </c>
      <c r="L20" s="92" t="s">
        <v>94</v>
      </c>
      <c r="N20" s="180" t="s">
        <v>136</v>
      </c>
      <c r="O20" s="209" t="s">
        <v>177</v>
      </c>
      <c r="P20" s="209"/>
      <c r="Q20" s="210"/>
      <c r="R20" s="325" t="s">
        <v>70</v>
      </c>
      <c r="S20" s="244" t="str">
        <f t="shared" si="1"/>
        <v>2位ｸﾞﾙｰﾌﾟ</v>
      </c>
      <c r="T20" s="113" t="s">
        <v>28</v>
      </c>
      <c r="U20" s="114" t="s">
        <v>61</v>
      </c>
      <c r="W20" s="180" t="s">
        <v>70</v>
      </c>
      <c r="X20" s="180" t="s">
        <v>142</v>
      </c>
      <c r="Y20" s="180">
        <v>1</v>
      </c>
      <c r="Z20" s="181" t="s">
        <v>14</v>
      </c>
      <c r="AA20" s="326" t="s">
        <v>20</v>
      </c>
      <c r="AB20" s="200" t="str">
        <f t="shared" si="2"/>
        <v>Ｅ-1位</v>
      </c>
      <c r="AC20" s="105" t="s">
        <v>28</v>
      </c>
      <c r="AD20" s="106" t="s">
        <v>61</v>
      </c>
      <c r="AG20" s="185">
        <v>17</v>
      </c>
      <c r="AH20" s="64" t="s">
        <v>80</v>
      </c>
      <c r="AI20" s="51" t="s">
        <v>53</v>
      </c>
      <c r="AJ20" s="128">
        <v>11</v>
      </c>
      <c r="AK20" s="275"/>
      <c r="AL20" s="254"/>
      <c r="AM20" s="316" t="s">
        <v>42</v>
      </c>
      <c r="AN20" s="257">
        <f>AG20</f>
        <v>17</v>
      </c>
      <c r="AO20" s="115" t="s">
        <v>80</v>
      </c>
      <c r="AP20" s="116" t="s">
        <v>53</v>
      </c>
      <c r="AQ20" s="306" t="s">
        <v>135</v>
      </c>
      <c r="AR20" s="319" t="str">
        <f>AM20&amp;AQ20</f>
        <v>Ｃ1位</v>
      </c>
      <c r="AS20" s="105" t="s">
        <v>28</v>
      </c>
      <c r="AT20" s="106" t="s">
        <v>61</v>
      </c>
      <c r="AU20" s="305" t="s">
        <v>44</v>
      </c>
      <c r="AV20" s="188"/>
      <c r="AW20" s="211" t="s">
        <v>6</v>
      </c>
      <c r="AX20" s="212">
        <f>56*1000</f>
        <v>56000</v>
      </c>
    </row>
    <row r="21" spans="1:50" ht="35.1" customHeight="1" thickTop="1" thickBot="1">
      <c r="A21" s="39">
        <v>18</v>
      </c>
      <c r="B21" s="311"/>
      <c r="C21" s="78" t="s">
        <v>80</v>
      </c>
      <c r="D21" s="89" t="s">
        <v>54</v>
      </c>
      <c r="F21" s="180" t="s">
        <v>120</v>
      </c>
      <c r="G21" s="180" t="s">
        <v>142</v>
      </c>
      <c r="H21" s="180">
        <v>2</v>
      </c>
      <c r="I21" s="181" t="s">
        <v>14</v>
      </c>
      <c r="J21" s="189" t="str">
        <f t="shared" si="0"/>
        <v>⑤-2位</v>
      </c>
      <c r="K21" s="64" t="s">
        <v>80</v>
      </c>
      <c r="L21" s="89" t="s">
        <v>54</v>
      </c>
      <c r="N21" s="180" t="s">
        <v>136</v>
      </c>
      <c r="O21" s="209" t="s">
        <v>177</v>
      </c>
      <c r="P21" s="209"/>
      <c r="Q21" s="210"/>
      <c r="R21" s="326"/>
      <c r="S21" s="245" t="str">
        <f t="shared" si="1"/>
        <v>2位ｸﾞﾙｰﾌﾟ</v>
      </c>
      <c r="T21" s="65" t="s">
        <v>172</v>
      </c>
      <c r="U21" s="99" t="s">
        <v>86</v>
      </c>
      <c r="W21" s="180" t="s">
        <v>71</v>
      </c>
      <c r="X21" s="180" t="s">
        <v>142</v>
      </c>
      <c r="Y21" s="180">
        <v>1</v>
      </c>
      <c r="Z21" s="181" t="s">
        <v>14</v>
      </c>
      <c r="AA21" s="326"/>
      <c r="AB21" s="190" t="str">
        <f t="shared" si="2"/>
        <v>Ｆ-1位</v>
      </c>
      <c r="AC21" s="64" t="s">
        <v>80</v>
      </c>
      <c r="AD21" s="89" t="s">
        <v>53</v>
      </c>
      <c r="AG21" s="185">
        <v>18</v>
      </c>
      <c r="AH21" s="68" t="s">
        <v>28</v>
      </c>
      <c r="AI21" s="53" t="s">
        <v>61</v>
      </c>
      <c r="AJ21" s="128">
        <v>12</v>
      </c>
      <c r="AK21" s="275"/>
      <c r="AL21" s="254"/>
      <c r="AM21" s="317"/>
      <c r="AN21" s="258">
        <f>AG27</f>
        <v>24</v>
      </c>
      <c r="AO21" s="93" t="s">
        <v>172</v>
      </c>
      <c r="AP21" s="94" t="s">
        <v>85</v>
      </c>
      <c r="AQ21" s="306"/>
      <c r="AR21" s="320"/>
      <c r="AS21" s="65" t="s">
        <v>172</v>
      </c>
      <c r="AT21" s="94" t="s">
        <v>111</v>
      </c>
      <c r="AU21" s="305"/>
      <c r="AV21" s="188"/>
      <c r="AW21" s="213" t="s">
        <v>66</v>
      </c>
      <c r="AX21" s="214">
        <f>AX20</f>
        <v>56000</v>
      </c>
    </row>
    <row r="22" spans="1:50" ht="35.1" customHeight="1" thickTop="1" thickBot="1">
      <c r="A22" s="39">
        <v>19</v>
      </c>
      <c r="B22" s="311"/>
      <c r="C22" s="76" t="s">
        <v>93</v>
      </c>
      <c r="D22" s="92" t="s">
        <v>97</v>
      </c>
      <c r="F22" s="180" t="s">
        <v>121</v>
      </c>
      <c r="G22" s="180" t="s">
        <v>142</v>
      </c>
      <c r="H22" s="180">
        <v>2</v>
      </c>
      <c r="I22" s="181" t="s">
        <v>14</v>
      </c>
      <c r="J22" s="189" t="str">
        <f t="shared" si="0"/>
        <v>⑥-2位</v>
      </c>
      <c r="K22" s="65" t="s">
        <v>172</v>
      </c>
      <c r="L22" s="99" t="s">
        <v>86</v>
      </c>
      <c r="N22" s="180" t="s">
        <v>136</v>
      </c>
      <c r="O22" s="209" t="s">
        <v>177</v>
      </c>
      <c r="P22" s="209"/>
      <c r="Q22" s="210"/>
      <c r="R22" s="326"/>
      <c r="S22" s="245" t="str">
        <f t="shared" si="1"/>
        <v>2位ｸﾞﾙｰﾌﾟ</v>
      </c>
      <c r="T22" s="64" t="s">
        <v>80</v>
      </c>
      <c r="U22" s="89" t="s">
        <v>54</v>
      </c>
      <c r="W22" s="180" t="s">
        <v>72</v>
      </c>
      <c r="X22" s="180" t="s">
        <v>142</v>
      </c>
      <c r="Y22" s="180">
        <v>1</v>
      </c>
      <c r="Z22" s="181" t="s">
        <v>14</v>
      </c>
      <c r="AA22" s="326"/>
      <c r="AB22" s="190" t="str">
        <f t="shared" si="2"/>
        <v>Ｇ-1位</v>
      </c>
      <c r="AC22" s="70" t="s">
        <v>57</v>
      </c>
      <c r="AD22" s="87" t="s">
        <v>109</v>
      </c>
      <c r="AG22" s="185">
        <v>19</v>
      </c>
      <c r="AH22" s="67" t="s">
        <v>93</v>
      </c>
      <c r="AI22" s="53" t="s">
        <v>96</v>
      </c>
      <c r="AJ22" s="128">
        <v>13</v>
      </c>
      <c r="AK22" s="275"/>
      <c r="AL22" s="254"/>
      <c r="AM22" s="317"/>
      <c r="AN22" s="259">
        <f>AG21</f>
        <v>18</v>
      </c>
      <c r="AO22" s="98" t="s">
        <v>28</v>
      </c>
      <c r="AP22" s="92" t="s">
        <v>61</v>
      </c>
      <c r="AQ22" s="306" t="s">
        <v>136</v>
      </c>
      <c r="AR22" s="307" t="str">
        <f>AM20&amp;AQ22</f>
        <v>Ｃ2位</v>
      </c>
      <c r="AS22" s="67" t="s">
        <v>93</v>
      </c>
      <c r="AT22" s="92" t="s">
        <v>96</v>
      </c>
      <c r="AU22" s="192"/>
      <c r="AW22" s="213"/>
      <c r="AX22" s="213"/>
    </row>
    <row r="23" spans="1:50" ht="35.1" customHeight="1" thickTop="1" thickBot="1">
      <c r="A23" s="39">
        <v>20</v>
      </c>
      <c r="B23" s="312"/>
      <c r="C23" s="152" t="s">
        <v>28</v>
      </c>
      <c r="D23" s="101" t="s">
        <v>106</v>
      </c>
      <c r="F23" s="180" t="s">
        <v>122</v>
      </c>
      <c r="G23" s="180" t="s">
        <v>142</v>
      </c>
      <c r="H23" s="180">
        <v>2</v>
      </c>
      <c r="I23" s="181" t="s">
        <v>14</v>
      </c>
      <c r="J23" s="189" t="str">
        <f t="shared" si="0"/>
        <v>⑦-2位</v>
      </c>
      <c r="K23" s="67" t="s">
        <v>93</v>
      </c>
      <c r="L23" s="92" t="s">
        <v>96</v>
      </c>
      <c r="N23" s="180">
        <v>3</v>
      </c>
      <c r="O23" s="180" t="s">
        <v>134</v>
      </c>
      <c r="P23" s="180">
        <v>6</v>
      </c>
      <c r="Q23" s="181" t="s">
        <v>14</v>
      </c>
      <c r="R23" s="327"/>
      <c r="S23" s="247" t="str">
        <f t="shared" si="1"/>
        <v>3ｸﾞﾙｰﾌﾟ-6位</v>
      </c>
      <c r="T23" s="102" t="s">
        <v>88</v>
      </c>
      <c r="U23" s="103" t="s">
        <v>60</v>
      </c>
      <c r="W23" s="180" t="s">
        <v>75</v>
      </c>
      <c r="X23" s="180" t="s">
        <v>142</v>
      </c>
      <c r="Y23" s="180">
        <v>1</v>
      </c>
      <c r="Z23" s="181" t="s">
        <v>14</v>
      </c>
      <c r="AA23" s="326"/>
      <c r="AB23" s="193" t="str">
        <f t="shared" si="2"/>
        <v>Ｈ-1位</v>
      </c>
      <c r="AC23" s="112" t="s">
        <v>93</v>
      </c>
      <c r="AD23" s="110" t="s">
        <v>96</v>
      </c>
      <c r="AG23" s="185">
        <v>20</v>
      </c>
      <c r="AH23" s="70" t="s">
        <v>57</v>
      </c>
      <c r="AI23" s="52" t="s">
        <v>109</v>
      </c>
      <c r="AJ23" s="203">
        <v>14</v>
      </c>
      <c r="AK23" s="276"/>
      <c r="AL23" s="255"/>
      <c r="AM23" s="317"/>
      <c r="AN23" s="260">
        <f>AG26</f>
        <v>23</v>
      </c>
      <c r="AO23" s="93" t="s">
        <v>172</v>
      </c>
      <c r="AP23" s="94" t="s">
        <v>111</v>
      </c>
      <c r="AQ23" s="306"/>
      <c r="AR23" s="320"/>
      <c r="AS23" s="70" t="s">
        <v>88</v>
      </c>
      <c r="AT23" s="87" t="s">
        <v>60</v>
      </c>
      <c r="AU23" s="192"/>
      <c r="AW23" s="215" t="s">
        <v>2</v>
      </c>
      <c r="AX23" s="216">
        <v>-5800</v>
      </c>
    </row>
    <row r="24" spans="1:50" ht="35.1" customHeight="1" thickTop="1" thickBot="1">
      <c r="A24" s="39">
        <v>21</v>
      </c>
      <c r="B24" s="310" t="s">
        <v>121</v>
      </c>
      <c r="C24" s="183" t="s">
        <v>4</v>
      </c>
      <c r="D24" s="179" t="s">
        <v>63</v>
      </c>
      <c r="F24" s="180" t="s">
        <v>123</v>
      </c>
      <c r="G24" s="180" t="s">
        <v>142</v>
      </c>
      <c r="H24" s="180">
        <v>2</v>
      </c>
      <c r="I24" s="181" t="s">
        <v>14</v>
      </c>
      <c r="J24" s="189" t="str">
        <f t="shared" si="0"/>
        <v>⑧-2位</v>
      </c>
      <c r="K24" s="70" t="s">
        <v>57</v>
      </c>
      <c r="L24" s="87" t="s">
        <v>89</v>
      </c>
      <c r="N24" s="180" t="s">
        <v>136</v>
      </c>
      <c r="O24" s="209" t="s">
        <v>177</v>
      </c>
      <c r="P24" s="209"/>
      <c r="Q24" s="210"/>
      <c r="R24" s="325" t="s">
        <v>71</v>
      </c>
      <c r="S24" s="249" t="str">
        <f t="shared" si="1"/>
        <v>2位ｸﾞﾙｰﾌﾟ</v>
      </c>
      <c r="T24" s="134" t="s">
        <v>80</v>
      </c>
      <c r="U24" s="116" t="s">
        <v>53</v>
      </c>
      <c r="W24" s="180" t="s">
        <v>70</v>
      </c>
      <c r="X24" s="180" t="s">
        <v>142</v>
      </c>
      <c r="Y24" s="180">
        <v>2</v>
      </c>
      <c r="Z24" s="181" t="s">
        <v>14</v>
      </c>
      <c r="AA24" s="325" t="s">
        <v>21</v>
      </c>
      <c r="AB24" s="184" t="str">
        <f t="shared" si="2"/>
        <v>Ｅ-2位</v>
      </c>
      <c r="AC24" s="107" t="s">
        <v>88</v>
      </c>
      <c r="AD24" s="108" t="s">
        <v>60</v>
      </c>
      <c r="AG24" s="185">
        <v>21</v>
      </c>
      <c r="AH24" s="68" t="s">
        <v>28</v>
      </c>
      <c r="AI24" s="53" t="s">
        <v>112</v>
      </c>
      <c r="AJ24" s="128">
        <v>15</v>
      </c>
      <c r="AK24" s="275"/>
      <c r="AL24" s="254"/>
      <c r="AM24" s="317"/>
      <c r="AN24" s="259">
        <f>AG22</f>
        <v>19</v>
      </c>
      <c r="AO24" s="91" t="s">
        <v>93</v>
      </c>
      <c r="AP24" s="92" t="s">
        <v>96</v>
      </c>
      <c r="AQ24" s="306" t="s">
        <v>137</v>
      </c>
      <c r="AR24" s="307" t="str">
        <f>AM20&amp;AQ24</f>
        <v>Ｃ3位</v>
      </c>
      <c r="AS24" s="64" t="s">
        <v>80</v>
      </c>
      <c r="AT24" s="89" t="s">
        <v>53</v>
      </c>
      <c r="AU24" s="192"/>
      <c r="AW24" s="217" t="s">
        <v>46</v>
      </c>
      <c r="AX24" s="218">
        <f>-3580*10</f>
        <v>-35800</v>
      </c>
    </row>
    <row r="25" spans="1:50" ht="35.1" customHeight="1" thickTop="1" thickBot="1">
      <c r="A25" s="39">
        <v>22</v>
      </c>
      <c r="B25" s="311"/>
      <c r="C25" s="77" t="s">
        <v>172</v>
      </c>
      <c r="D25" s="99" t="s">
        <v>86</v>
      </c>
      <c r="F25" s="180" t="s">
        <v>124</v>
      </c>
      <c r="G25" s="180" t="s">
        <v>142</v>
      </c>
      <c r="H25" s="180">
        <v>2</v>
      </c>
      <c r="I25" s="181" t="s">
        <v>14</v>
      </c>
      <c r="J25" s="189" t="str">
        <f t="shared" si="0"/>
        <v>⑨-2位</v>
      </c>
      <c r="K25" s="68" t="s">
        <v>28</v>
      </c>
      <c r="L25" s="92" t="s">
        <v>61</v>
      </c>
      <c r="N25" s="180" t="s">
        <v>136</v>
      </c>
      <c r="O25" s="209" t="s">
        <v>177</v>
      </c>
      <c r="P25" s="209"/>
      <c r="Q25" s="210"/>
      <c r="R25" s="326"/>
      <c r="S25" s="245" t="str">
        <f t="shared" si="1"/>
        <v>2位ｸﾞﾙｰﾌﾟ</v>
      </c>
      <c r="T25" s="67" t="s">
        <v>93</v>
      </c>
      <c r="U25" s="92" t="s">
        <v>95</v>
      </c>
      <c r="W25" s="180" t="s">
        <v>71</v>
      </c>
      <c r="X25" s="180" t="s">
        <v>142</v>
      </c>
      <c r="Y25" s="180">
        <v>2</v>
      </c>
      <c r="Z25" s="181" t="s">
        <v>14</v>
      </c>
      <c r="AA25" s="326"/>
      <c r="AB25" s="190" t="str">
        <f t="shared" si="2"/>
        <v>Ｆ-2位</v>
      </c>
      <c r="AC25" s="65" t="s">
        <v>172</v>
      </c>
      <c r="AD25" s="94" t="s">
        <v>111</v>
      </c>
      <c r="AG25" s="185">
        <v>22</v>
      </c>
      <c r="AH25" s="70" t="s">
        <v>88</v>
      </c>
      <c r="AI25" s="52" t="s">
        <v>60</v>
      </c>
      <c r="AJ25" s="41"/>
      <c r="AK25" s="277"/>
      <c r="AL25" s="254"/>
      <c r="AM25" s="317"/>
      <c r="AN25" s="259">
        <f>AG25</f>
        <v>22</v>
      </c>
      <c r="AO25" s="86" t="s">
        <v>88</v>
      </c>
      <c r="AP25" s="87" t="s">
        <v>60</v>
      </c>
      <c r="AQ25" s="306"/>
      <c r="AR25" s="320"/>
      <c r="AS25" s="65" t="s">
        <v>172</v>
      </c>
      <c r="AT25" s="94" t="s">
        <v>85</v>
      </c>
      <c r="AU25" s="192"/>
      <c r="AW25" s="219" t="s">
        <v>67</v>
      </c>
      <c r="AX25" s="218">
        <v>-2470</v>
      </c>
    </row>
    <row r="26" spans="1:50" ht="35.1" customHeight="1" thickTop="1" thickBot="1">
      <c r="A26" s="39">
        <v>23</v>
      </c>
      <c r="B26" s="311"/>
      <c r="C26" s="76" t="s">
        <v>98</v>
      </c>
      <c r="D26" s="92" t="s">
        <v>103</v>
      </c>
      <c r="F26" s="180" t="s">
        <v>125</v>
      </c>
      <c r="G26" s="180" t="s">
        <v>142</v>
      </c>
      <c r="H26" s="180">
        <v>2</v>
      </c>
      <c r="I26" s="181" t="s">
        <v>14</v>
      </c>
      <c r="J26" s="189" t="str">
        <f t="shared" si="0"/>
        <v>⑩-2位</v>
      </c>
      <c r="K26" s="67" t="s">
        <v>93</v>
      </c>
      <c r="L26" s="92" t="s">
        <v>95</v>
      </c>
      <c r="N26" s="180" t="s">
        <v>136</v>
      </c>
      <c r="O26" s="209" t="s">
        <v>177</v>
      </c>
      <c r="P26" s="209"/>
      <c r="Q26" s="210"/>
      <c r="R26" s="326"/>
      <c r="S26" s="245" t="str">
        <f t="shared" si="1"/>
        <v>2位ｸﾞﾙｰﾌﾟ</v>
      </c>
      <c r="T26" s="68" t="s">
        <v>28</v>
      </c>
      <c r="U26" s="92" t="s">
        <v>62</v>
      </c>
      <c r="W26" s="180" t="s">
        <v>72</v>
      </c>
      <c r="X26" s="180" t="s">
        <v>142</v>
      </c>
      <c r="Y26" s="180">
        <v>2</v>
      </c>
      <c r="Z26" s="181" t="s">
        <v>14</v>
      </c>
      <c r="AA26" s="326"/>
      <c r="AB26" s="190" t="str">
        <f t="shared" si="2"/>
        <v>Ｇ-2位</v>
      </c>
      <c r="AC26" s="68" t="s">
        <v>28</v>
      </c>
      <c r="AD26" s="92" t="s">
        <v>112</v>
      </c>
      <c r="AG26" s="185">
        <v>23</v>
      </c>
      <c r="AH26" s="65" t="s">
        <v>172</v>
      </c>
      <c r="AI26" s="50" t="s">
        <v>111</v>
      </c>
      <c r="AJ26" s="41"/>
      <c r="AK26" s="277"/>
      <c r="AL26" s="254"/>
      <c r="AM26" s="317"/>
      <c r="AN26" s="261">
        <f>AG23</f>
        <v>20</v>
      </c>
      <c r="AO26" s="86" t="s">
        <v>57</v>
      </c>
      <c r="AP26" s="87" t="s">
        <v>109</v>
      </c>
      <c r="AQ26" s="306" t="s">
        <v>138</v>
      </c>
      <c r="AR26" s="307" t="str">
        <f>AM20&amp;AQ26</f>
        <v>Ｃ4位</v>
      </c>
      <c r="AS26" s="70" t="s">
        <v>57</v>
      </c>
      <c r="AT26" s="87" t="s">
        <v>109</v>
      </c>
      <c r="AU26" s="192"/>
      <c r="AW26" s="220" t="s">
        <v>45</v>
      </c>
      <c r="AX26" s="221">
        <v>-2634</v>
      </c>
    </row>
    <row r="27" spans="1:50" ht="35.1" customHeight="1" thickTop="1" thickBot="1">
      <c r="A27" s="39">
        <v>24</v>
      </c>
      <c r="B27" s="312"/>
      <c r="C27" s="152" t="s">
        <v>28</v>
      </c>
      <c r="D27" s="101" t="s">
        <v>113</v>
      </c>
      <c r="F27" s="180" t="s">
        <v>126</v>
      </c>
      <c r="G27" s="180" t="s">
        <v>142</v>
      </c>
      <c r="H27" s="180">
        <v>2</v>
      </c>
      <c r="I27" s="181" t="s">
        <v>14</v>
      </c>
      <c r="J27" s="189" t="str">
        <f t="shared" si="0"/>
        <v>⑪-2位</v>
      </c>
      <c r="K27" s="66" t="s">
        <v>87</v>
      </c>
      <c r="L27" s="96" t="s">
        <v>31</v>
      </c>
      <c r="N27" s="180">
        <v>3</v>
      </c>
      <c r="O27" s="180" t="s">
        <v>134</v>
      </c>
      <c r="P27" s="180">
        <v>5</v>
      </c>
      <c r="Q27" s="181" t="s">
        <v>14</v>
      </c>
      <c r="R27" s="327"/>
      <c r="S27" s="246" t="str">
        <f t="shared" si="1"/>
        <v>3ｸﾞﾙｰﾌﾟ-5位</v>
      </c>
      <c r="T27" s="141" t="s">
        <v>172</v>
      </c>
      <c r="U27" s="99" t="s">
        <v>111</v>
      </c>
      <c r="W27" s="180" t="s">
        <v>75</v>
      </c>
      <c r="X27" s="180" t="s">
        <v>142</v>
      </c>
      <c r="Y27" s="180">
        <v>2</v>
      </c>
      <c r="Z27" s="181" t="s">
        <v>14</v>
      </c>
      <c r="AA27" s="327"/>
      <c r="AB27" s="197" t="str">
        <f t="shared" si="2"/>
        <v>Ｈ-2位</v>
      </c>
      <c r="AC27" s="132" t="s">
        <v>172</v>
      </c>
      <c r="AD27" s="133" t="s">
        <v>85</v>
      </c>
      <c r="AG27" s="185">
        <v>24</v>
      </c>
      <c r="AH27" s="65" t="s">
        <v>172</v>
      </c>
      <c r="AI27" s="50" t="s">
        <v>85</v>
      </c>
      <c r="AJ27" s="57"/>
      <c r="AK27" s="278"/>
      <c r="AL27" s="255"/>
      <c r="AM27" s="317"/>
      <c r="AN27" s="259">
        <f>AG24</f>
        <v>21</v>
      </c>
      <c r="AO27" s="119" t="s">
        <v>28</v>
      </c>
      <c r="AP27" s="110" t="s">
        <v>112</v>
      </c>
      <c r="AQ27" s="306"/>
      <c r="AR27" s="319"/>
      <c r="AS27" s="109" t="s">
        <v>28</v>
      </c>
      <c r="AT27" s="110" t="s">
        <v>112</v>
      </c>
      <c r="AU27" s="192"/>
      <c r="AW27" s="213" t="s">
        <v>68</v>
      </c>
      <c r="AX27" s="214">
        <f>SUM(AX23:AX26)</f>
        <v>-46704</v>
      </c>
    </row>
    <row r="28" spans="1:50" ht="35.1" customHeight="1" thickTop="1" thickBot="1">
      <c r="A28" s="39">
        <v>25</v>
      </c>
      <c r="B28" s="311" t="s">
        <v>122</v>
      </c>
      <c r="C28" s="83" t="s">
        <v>175</v>
      </c>
      <c r="D28" s="159" t="s">
        <v>56</v>
      </c>
      <c r="F28" s="180" t="s">
        <v>127</v>
      </c>
      <c r="G28" s="180" t="s">
        <v>142</v>
      </c>
      <c r="H28" s="180">
        <v>2</v>
      </c>
      <c r="I28" s="181" t="s">
        <v>14</v>
      </c>
      <c r="J28" s="189" t="str">
        <f t="shared" si="0"/>
        <v>⑫-2位</v>
      </c>
      <c r="K28" s="70" t="s">
        <v>57</v>
      </c>
      <c r="L28" s="87" t="s">
        <v>109</v>
      </c>
      <c r="N28" s="180" t="s">
        <v>136</v>
      </c>
      <c r="O28" s="209" t="s">
        <v>177</v>
      </c>
      <c r="P28" s="209"/>
      <c r="Q28" s="210"/>
      <c r="R28" s="325" t="s">
        <v>72</v>
      </c>
      <c r="S28" s="244" t="str">
        <f t="shared" si="1"/>
        <v>2位ｸﾞﾙｰﾌﾟ</v>
      </c>
      <c r="T28" s="113" t="s">
        <v>28</v>
      </c>
      <c r="U28" s="114" t="s">
        <v>112</v>
      </c>
      <c r="W28" s="180" t="s">
        <v>70</v>
      </c>
      <c r="X28" s="180" t="s">
        <v>142</v>
      </c>
      <c r="Y28" s="180">
        <v>3</v>
      </c>
      <c r="Z28" s="181" t="s">
        <v>14</v>
      </c>
      <c r="AA28" s="326" t="s">
        <v>22</v>
      </c>
      <c r="AB28" s="200" t="str">
        <f t="shared" si="2"/>
        <v>Ｅ-3位</v>
      </c>
      <c r="AC28" s="134" t="s">
        <v>80</v>
      </c>
      <c r="AD28" s="116" t="s">
        <v>54</v>
      </c>
      <c r="AG28" s="185">
        <v>25</v>
      </c>
      <c r="AH28" s="64" t="s">
        <v>80</v>
      </c>
      <c r="AI28" s="51" t="s">
        <v>54</v>
      </c>
      <c r="AJ28" s="57"/>
      <c r="AK28" s="278"/>
      <c r="AL28" s="255"/>
      <c r="AM28" s="316" t="s">
        <v>43</v>
      </c>
      <c r="AN28" s="257">
        <f>AG28</f>
        <v>25</v>
      </c>
      <c r="AO28" s="122" t="s">
        <v>80</v>
      </c>
      <c r="AP28" s="123" t="s">
        <v>54</v>
      </c>
      <c r="AQ28" s="306" t="s">
        <v>135</v>
      </c>
      <c r="AR28" s="324" t="str">
        <f>AM28&amp;AQ28</f>
        <v>Ｄ1位</v>
      </c>
      <c r="AS28" s="107" t="s">
        <v>57</v>
      </c>
      <c r="AT28" s="108" t="s">
        <v>90</v>
      </c>
      <c r="AU28" s="305" t="s">
        <v>44</v>
      </c>
      <c r="AV28" s="188"/>
    </row>
    <row r="29" spans="1:50" ht="35.1" customHeight="1" thickTop="1" thickBot="1">
      <c r="A29" s="39">
        <v>26</v>
      </c>
      <c r="B29" s="311"/>
      <c r="C29" s="76" t="s">
        <v>93</v>
      </c>
      <c r="D29" s="92" t="s">
        <v>96</v>
      </c>
      <c r="F29" s="180" t="s">
        <v>128</v>
      </c>
      <c r="G29" s="180" t="s">
        <v>142</v>
      </c>
      <c r="H29" s="180">
        <v>2</v>
      </c>
      <c r="I29" s="181" t="s">
        <v>14</v>
      </c>
      <c r="J29" s="222" t="str">
        <f t="shared" si="0"/>
        <v>⑬-2位</v>
      </c>
      <c r="K29" s="102" t="s">
        <v>88</v>
      </c>
      <c r="L29" s="103" t="s">
        <v>60</v>
      </c>
      <c r="N29" s="180" t="s">
        <v>136</v>
      </c>
      <c r="O29" s="209" t="s">
        <v>177</v>
      </c>
      <c r="P29" s="209"/>
      <c r="Q29" s="210"/>
      <c r="R29" s="326"/>
      <c r="S29" s="245" t="str">
        <f t="shared" si="1"/>
        <v>2位ｸﾞﾙｰﾌﾟ</v>
      </c>
      <c r="T29" s="70" t="s">
        <v>57</v>
      </c>
      <c r="U29" s="87" t="s">
        <v>109</v>
      </c>
      <c r="W29" s="180" t="s">
        <v>71</v>
      </c>
      <c r="X29" s="180" t="s">
        <v>142</v>
      </c>
      <c r="Y29" s="180">
        <v>3</v>
      </c>
      <c r="Z29" s="181" t="s">
        <v>14</v>
      </c>
      <c r="AA29" s="326"/>
      <c r="AB29" s="190" t="str">
        <f t="shared" si="2"/>
        <v>Ｆ-3位</v>
      </c>
      <c r="AC29" s="67" t="s">
        <v>93</v>
      </c>
      <c r="AD29" s="92" t="s">
        <v>95</v>
      </c>
      <c r="AG29" s="185">
        <v>26</v>
      </c>
      <c r="AH29" s="67" t="s">
        <v>93</v>
      </c>
      <c r="AI29" s="53" t="s">
        <v>95</v>
      </c>
      <c r="AJ29" s="41"/>
      <c r="AK29" s="277"/>
      <c r="AL29" s="254"/>
      <c r="AM29" s="317"/>
      <c r="AN29" s="258">
        <f>AG35</f>
        <v>32</v>
      </c>
      <c r="AO29" s="98" t="s">
        <v>28</v>
      </c>
      <c r="AP29" s="92" t="s">
        <v>73</v>
      </c>
      <c r="AQ29" s="306"/>
      <c r="AR29" s="320"/>
      <c r="AS29" s="68" t="s">
        <v>28</v>
      </c>
      <c r="AT29" s="92" t="s">
        <v>62</v>
      </c>
      <c r="AU29" s="305"/>
      <c r="AV29" s="188"/>
    </row>
    <row r="30" spans="1:50" ht="35.1" customHeight="1" thickTop="1" thickBot="1">
      <c r="A30" s="39">
        <v>27</v>
      </c>
      <c r="B30" s="311"/>
      <c r="C30" s="79" t="s">
        <v>57</v>
      </c>
      <c r="D30" s="87" t="s">
        <v>90</v>
      </c>
      <c r="F30" s="180" t="s">
        <v>26</v>
      </c>
      <c r="G30" s="180" t="s">
        <v>142</v>
      </c>
      <c r="H30" s="180">
        <v>3</v>
      </c>
      <c r="I30" s="181" t="s">
        <v>14</v>
      </c>
      <c r="J30" s="223" t="str">
        <f t="shared" si="0"/>
        <v>①-3位</v>
      </c>
      <c r="K30" s="105" t="s">
        <v>28</v>
      </c>
      <c r="L30" s="106" t="s">
        <v>107</v>
      </c>
      <c r="N30" s="180" t="s">
        <v>137</v>
      </c>
      <c r="O30" s="180" t="s">
        <v>134</v>
      </c>
      <c r="P30" s="180">
        <v>1</v>
      </c>
      <c r="Q30" s="181" t="s">
        <v>14</v>
      </c>
      <c r="R30" s="326"/>
      <c r="S30" s="245" t="str">
        <f t="shared" si="1"/>
        <v>3位ｸﾞﾙｰﾌﾟ-1位</v>
      </c>
      <c r="T30" s="68" t="s">
        <v>91</v>
      </c>
      <c r="U30" s="87" t="s">
        <v>92</v>
      </c>
      <c r="W30" s="180" t="s">
        <v>72</v>
      </c>
      <c r="X30" s="180" t="s">
        <v>142</v>
      </c>
      <c r="Y30" s="180">
        <v>3</v>
      </c>
      <c r="Z30" s="181" t="s">
        <v>14</v>
      </c>
      <c r="AA30" s="326"/>
      <c r="AB30" s="190" t="str">
        <f t="shared" si="2"/>
        <v>Ｇ-3位</v>
      </c>
      <c r="AC30" s="64" t="s">
        <v>80</v>
      </c>
      <c r="AD30" s="89" t="s">
        <v>81</v>
      </c>
      <c r="AG30" s="185">
        <v>27</v>
      </c>
      <c r="AH30" s="64" t="s">
        <v>80</v>
      </c>
      <c r="AI30" s="51" t="s">
        <v>81</v>
      </c>
      <c r="AJ30" s="57"/>
      <c r="AK30" s="278"/>
      <c r="AL30" s="255"/>
      <c r="AM30" s="317"/>
      <c r="AN30" s="259">
        <f>AG29</f>
        <v>26</v>
      </c>
      <c r="AO30" s="91" t="s">
        <v>93</v>
      </c>
      <c r="AP30" s="92" t="s">
        <v>95</v>
      </c>
      <c r="AQ30" s="306" t="s">
        <v>136</v>
      </c>
      <c r="AR30" s="307" t="str">
        <f>AM28&amp;AQ30</f>
        <v>Ｄ2位</v>
      </c>
      <c r="AS30" s="67" t="s">
        <v>93</v>
      </c>
      <c r="AT30" s="92" t="s">
        <v>95</v>
      </c>
      <c r="AU30" s="192"/>
    </row>
    <row r="31" spans="1:50" ht="35.1" customHeight="1" thickTop="1" thickBot="1">
      <c r="A31" s="39">
        <v>28</v>
      </c>
      <c r="B31" s="312"/>
      <c r="C31" s="82" t="s">
        <v>27</v>
      </c>
      <c r="D31" s="110" t="s">
        <v>117</v>
      </c>
      <c r="F31" s="180" t="s">
        <v>50</v>
      </c>
      <c r="G31" s="180" t="s">
        <v>142</v>
      </c>
      <c r="H31" s="180">
        <v>3</v>
      </c>
      <c r="I31" s="181" t="s">
        <v>14</v>
      </c>
      <c r="J31" s="189" t="str">
        <f t="shared" si="0"/>
        <v>②-3位</v>
      </c>
      <c r="K31" s="68" t="s">
        <v>28</v>
      </c>
      <c r="L31" s="92" t="s">
        <v>73</v>
      </c>
      <c r="N31" s="180" t="s">
        <v>137</v>
      </c>
      <c r="O31" s="180" t="s">
        <v>134</v>
      </c>
      <c r="P31" s="180">
        <v>4</v>
      </c>
      <c r="Q31" s="181" t="s">
        <v>14</v>
      </c>
      <c r="R31" s="327"/>
      <c r="S31" s="247" t="str">
        <f t="shared" si="1"/>
        <v>3位ｸﾞﾙｰﾌﾟ-4位</v>
      </c>
      <c r="T31" s="146" t="s">
        <v>80</v>
      </c>
      <c r="U31" s="147" t="s">
        <v>81</v>
      </c>
      <c r="W31" s="180" t="s">
        <v>75</v>
      </c>
      <c r="X31" s="180" t="s">
        <v>142</v>
      </c>
      <c r="Y31" s="180">
        <v>3</v>
      </c>
      <c r="Z31" s="181" t="s">
        <v>14</v>
      </c>
      <c r="AA31" s="326"/>
      <c r="AB31" s="193" t="str">
        <f t="shared" si="2"/>
        <v>Ｈ-3位</v>
      </c>
      <c r="AC31" s="129" t="s">
        <v>57</v>
      </c>
      <c r="AD31" s="130" t="s">
        <v>90</v>
      </c>
      <c r="AG31" s="185">
        <v>28</v>
      </c>
      <c r="AH31" s="70" t="s">
        <v>57</v>
      </c>
      <c r="AI31" s="52" t="s">
        <v>90</v>
      </c>
      <c r="AJ31" s="41"/>
      <c r="AK31" s="277"/>
      <c r="AL31" s="254"/>
      <c r="AM31" s="317"/>
      <c r="AN31" s="260">
        <f>AG34</f>
        <v>31</v>
      </c>
      <c r="AO31" s="98" t="s">
        <v>91</v>
      </c>
      <c r="AP31" s="87" t="s">
        <v>92</v>
      </c>
      <c r="AQ31" s="306"/>
      <c r="AR31" s="320"/>
      <c r="AS31" s="68" t="s">
        <v>91</v>
      </c>
      <c r="AT31" s="87" t="s">
        <v>92</v>
      </c>
      <c r="AU31" s="192"/>
    </row>
    <row r="32" spans="1:50" ht="35.1" customHeight="1" thickTop="1" thickBot="1">
      <c r="A32" s="39">
        <v>29</v>
      </c>
      <c r="B32" s="310" t="s">
        <v>123</v>
      </c>
      <c r="C32" s="151" t="s">
        <v>80</v>
      </c>
      <c r="D32" s="123" t="s">
        <v>52</v>
      </c>
      <c r="F32" s="180" t="s">
        <v>15</v>
      </c>
      <c r="G32" s="180" t="s">
        <v>142</v>
      </c>
      <c r="H32" s="180">
        <v>3</v>
      </c>
      <c r="I32" s="181" t="s">
        <v>14</v>
      </c>
      <c r="J32" s="189" t="str">
        <f t="shared" si="0"/>
        <v>③-3位</v>
      </c>
      <c r="K32" s="64" t="s">
        <v>29</v>
      </c>
      <c r="L32" s="89" t="s">
        <v>83</v>
      </c>
      <c r="N32" s="180" t="s">
        <v>136</v>
      </c>
      <c r="O32" s="209" t="s">
        <v>177</v>
      </c>
      <c r="P32" s="209"/>
      <c r="Q32" s="210"/>
      <c r="R32" s="325" t="s">
        <v>75</v>
      </c>
      <c r="S32" s="249" t="str">
        <f t="shared" si="1"/>
        <v>2位ｸﾞﾙｰﾌﾟ</v>
      </c>
      <c r="T32" s="142" t="s">
        <v>172</v>
      </c>
      <c r="U32" s="121" t="s">
        <v>85</v>
      </c>
      <c r="W32" s="180" t="s">
        <v>70</v>
      </c>
      <c r="X32" s="180" t="s">
        <v>142</v>
      </c>
      <c r="Y32" s="180">
        <v>4</v>
      </c>
      <c r="Z32" s="181" t="s">
        <v>14</v>
      </c>
      <c r="AA32" s="325" t="s">
        <v>23</v>
      </c>
      <c r="AB32" s="184" t="str">
        <f t="shared" si="2"/>
        <v>Ｅ-4位</v>
      </c>
      <c r="AC32" s="135" t="s">
        <v>172</v>
      </c>
      <c r="AD32" s="136" t="s">
        <v>86</v>
      </c>
      <c r="AG32" s="185">
        <v>29</v>
      </c>
      <c r="AH32" s="68" t="s">
        <v>28</v>
      </c>
      <c r="AI32" s="53" t="s">
        <v>62</v>
      </c>
      <c r="AJ32" s="41"/>
      <c r="AK32" s="277"/>
      <c r="AL32" s="254"/>
      <c r="AM32" s="317"/>
      <c r="AN32" s="259">
        <f>AG30</f>
        <v>27</v>
      </c>
      <c r="AO32" s="88" t="s">
        <v>80</v>
      </c>
      <c r="AP32" s="89" t="s">
        <v>81</v>
      </c>
      <c r="AQ32" s="306" t="s">
        <v>137</v>
      </c>
      <c r="AR32" s="307" t="str">
        <f>AM28&amp;AQ32</f>
        <v>Ｄ3位</v>
      </c>
      <c r="AS32" s="64" t="s">
        <v>80</v>
      </c>
      <c r="AT32" s="89" t="s">
        <v>81</v>
      </c>
      <c r="AU32" s="192"/>
    </row>
    <row r="33" spans="1:47" ht="35.1" customHeight="1" thickTop="1" thickBot="1">
      <c r="A33" s="39">
        <v>30</v>
      </c>
      <c r="B33" s="311"/>
      <c r="C33" s="77" t="s">
        <v>172</v>
      </c>
      <c r="D33" s="94" t="s">
        <v>110</v>
      </c>
      <c r="F33" s="180" t="s">
        <v>38</v>
      </c>
      <c r="G33" s="180" t="s">
        <v>142</v>
      </c>
      <c r="H33" s="180">
        <v>3</v>
      </c>
      <c r="I33" s="181" t="s">
        <v>14</v>
      </c>
      <c r="J33" s="189" t="str">
        <f t="shared" si="0"/>
        <v>④-3位</v>
      </c>
      <c r="K33" s="68" t="s">
        <v>91</v>
      </c>
      <c r="L33" s="87" t="s">
        <v>92</v>
      </c>
      <c r="N33" s="180" t="s">
        <v>136</v>
      </c>
      <c r="O33" s="209" t="s">
        <v>177</v>
      </c>
      <c r="P33" s="209"/>
      <c r="Q33" s="210"/>
      <c r="R33" s="326"/>
      <c r="S33" s="245" t="str">
        <f t="shared" si="1"/>
        <v>2位ｸﾞﾙｰﾌﾟ</v>
      </c>
      <c r="T33" s="67" t="s">
        <v>93</v>
      </c>
      <c r="U33" s="92" t="s">
        <v>96</v>
      </c>
      <c r="W33" s="180" t="s">
        <v>71</v>
      </c>
      <c r="X33" s="180" t="s">
        <v>142</v>
      </c>
      <c r="Y33" s="180">
        <v>4</v>
      </c>
      <c r="Z33" s="181" t="s">
        <v>14</v>
      </c>
      <c r="AA33" s="326"/>
      <c r="AB33" s="190" t="str">
        <f t="shared" si="2"/>
        <v>Ｆ-4位</v>
      </c>
      <c r="AC33" s="68" t="s">
        <v>28</v>
      </c>
      <c r="AD33" s="92" t="s">
        <v>62</v>
      </c>
      <c r="AG33" s="185">
        <v>30</v>
      </c>
      <c r="AH33" s="65" t="s">
        <v>172</v>
      </c>
      <c r="AI33" s="61" t="s">
        <v>86</v>
      </c>
      <c r="AJ33" s="41"/>
      <c r="AK33" s="277"/>
      <c r="AL33" s="254"/>
      <c r="AM33" s="317"/>
      <c r="AN33" s="259">
        <f>AG33</f>
        <v>30</v>
      </c>
      <c r="AO33" s="93" t="s">
        <v>172</v>
      </c>
      <c r="AP33" s="99" t="s">
        <v>86</v>
      </c>
      <c r="AQ33" s="306"/>
      <c r="AR33" s="320"/>
      <c r="AS33" s="65" t="s">
        <v>172</v>
      </c>
      <c r="AT33" s="99" t="s">
        <v>86</v>
      </c>
      <c r="AU33" s="192"/>
    </row>
    <row r="34" spans="1:47" ht="35.1" customHeight="1" thickTop="1" thickBot="1">
      <c r="A34" s="39">
        <v>31</v>
      </c>
      <c r="B34" s="311"/>
      <c r="C34" s="79" t="s">
        <v>57</v>
      </c>
      <c r="D34" s="87" t="s">
        <v>89</v>
      </c>
      <c r="F34" s="180" t="s">
        <v>120</v>
      </c>
      <c r="G34" s="180" t="s">
        <v>142</v>
      </c>
      <c r="H34" s="180">
        <v>3</v>
      </c>
      <c r="I34" s="181" t="s">
        <v>14</v>
      </c>
      <c r="J34" s="189" t="str">
        <f t="shared" si="0"/>
        <v>⑤-3位</v>
      </c>
      <c r="K34" s="67" t="s">
        <v>93</v>
      </c>
      <c r="L34" s="92" t="s">
        <v>97</v>
      </c>
      <c r="N34" s="180" t="s">
        <v>137</v>
      </c>
      <c r="O34" s="180" t="s">
        <v>134</v>
      </c>
      <c r="P34" s="180">
        <v>2</v>
      </c>
      <c r="Q34" s="181" t="s">
        <v>14</v>
      </c>
      <c r="R34" s="326"/>
      <c r="S34" s="245" t="str">
        <f t="shared" si="1"/>
        <v>3位ｸﾞﾙｰﾌﾟ-2位</v>
      </c>
      <c r="T34" s="68" t="s">
        <v>28</v>
      </c>
      <c r="U34" s="92" t="s">
        <v>73</v>
      </c>
      <c r="W34" s="180" t="s">
        <v>72</v>
      </c>
      <c r="X34" s="180" t="s">
        <v>142</v>
      </c>
      <c r="Y34" s="180">
        <v>4</v>
      </c>
      <c r="Z34" s="181" t="s">
        <v>14</v>
      </c>
      <c r="AA34" s="326"/>
      <c r="AB34" s="190" t="str">
        <f t="shared" si="2"/>
        <v>Ｇ-4位</v>
      </c>
      <c r="AC34" s="68" t="s">
        <v>91</v>
      </c>
      <c r="AD34" s="87" t="s">
        <v>92</v>
      </c>
      <c r="AG34" s="185">
        <v>31</v>
      </c>
      <c r="AH34" s="68" t="s">
        <v>91</v>
      </c>
      <c r="AI34" s="52" t="s">
        <v>92</v>
      </c>
      <c r="AJ34" s="41"/>
      <c r="AK34" s="277"/>
      <c r="AL34" s="254"/>
      <c r="AM34" s="317"/>
      <c r="AN34" s="261">
        <f>AG31</f>
        <v>28</v>
      </c>
      <c r="AO34" s="86" t="s">
        <v>57</v>
      </c>
      <c r="AP34" s="87" t="s">
        <v>90</v>
      </c>
      <c r="AQ34" s="306" t="s">
        <v>138</v>
      </c>
      <c r="AR34" s="307" t="str">
        <f>AM28&amp;AQ34</f>
        <v>Ｄ4位</v>
      </c>
      <c r="AS34" s="64" t="s">
        <v>80</v>
      </c>
      <c r="AT34" s="89" t="s">
        <v>54</v>
      </c>
      <c r="AU34" s="192"/>
    </row>
    <row r="35" spans="1:47" ht="35.1" customHeight="1" thickTop="1" thickBot="1">
      <c r="A35" s="39">
        <v>32</v>
      </c>
      <c r="B35" s="312"/>
      <c r="C35" s="152" t="s">
        <v>28</v>
      </c>
      <c r="D35" s="101" t="s">
        <v>105</v>
      </c>
      <c r="F35" s="180" t="s">
        <v>121</v>
      </c>
      <c r="G35" s="180" t="s">
        <v>142</v>
      </c>
      <c r="H35" s="180">
        <v>3</v>
      </c>
      <c r="I35" s="181" t="s">
        <v>14</v>
      </c>
      <c r="J35" s="189" t="str">
        <f t="shared" si="0"/>
        <v>⑥-3位</v>
      </c>
      <c r="K35" s="68" t="s">
        <v>28</v>
      </c>
      <c r="L35" s="92" t="s">
        <v>113</v>
      </c>
      <c r="N35" s="180" t="s">
        <v>137</v>
      </c>
      <c r="O35" s="180" t="s">
        <v>134</v>
      </c>
      <c r="P35" s="180">
        <v>3</v>
      </c>
      <c r="Q35" s="181" t="s">
        <v>14</v>
      </c>
      <c r="R35" s="327"/>
      <c r="S35" s="246" t="str">
        <f t="shared" si="1"/>
        <v>3位ｸﾞﾙｰﾌﾟ-3位</v>
      </c>
      <c r="T35" s="129" t="s">
        <v>57</v>
      </c>
      <c r="U35" s="130" t="s">
        <v>90</v>
      </c>
      <c r="W35" s="180" t="s">
        <v>75</v>
      </c>
      <c r="X35" s="180" t="s">
        <v>142</v>
      </c>
      <c r="Y35" s="180">
        <v>4</v>
      </c>
      <c r="Z35" s="181" t="s">
        <v>14</v>
      </c>
      <c r="AA35" s="327"/>
      <c r="AB35" s="197" t="str">
        <f t="shared" si="2"/>
        <v>Ｈ-4位</v>
      </c>
      <c r="AC35" s="111" t="s">
        <v>28</v>
      </c>
      <c r="AD35" s="101" t="s">
        <v>73</v>
      </c>
      <c r="AG35" s="185">
        <v>32</v>
      </c>
      <c r="AH35" s="68" t="s">
        <v>28</v>
      </c>
      <c r="AI35" s="53" t="s">
        <v>73</v>
      </c>
      <c r="AJ35" s="41"/>
      <c r="AK35" s="277"/>
      <c r="AL35" s="254"/>
      <c r="AM35" s="317"/>
      <c r="AN35" s="259">
        <f>AG32</f>
        <v>29</v>
      </c>
      <c r="AO35" s="100" t="s">
        <v>28</v>
      </c>
      <c r="AP35" s="101" t="s">
        <v>62</v>
      </c>
      <c r="AQ35" s="306"/>
      <c r="AR35" s="308"/>
      <c r="AS35" s="111" t="s">
        <v>28</v>
      </c>
      <c r="AT35" s="101" t="s">
        <v>73</v>
      </c>
      <c r="AU35" s="192"/>
    </row>
    <row r="36" spans="1:47" ht="35.1" customHeight="1" thickTop="1" thickBot="1">
      <c r="A36" s="39">
        <v>33</v>
      </c>
      <c r="B36" s="311" t="s">
        <v>124</v>
      </c>
      <c r="C36" s="84" t="s">
        <v>172</v>
      </c>
      <c r="D36" s="121" t="s">
        <v>111</v>
      </c>
      <c r="F36" s="180" t="s">
        <v>122</v>
      </c>
      <c r="G36" s="180" t="s">
        <v>142</v>
      </c>
      <c r="H36" s="180">
        <v>3</v>
      </c>
      <c r="I36" s="181" t="s">
        <v>14</v>
      </c>
      <c r="J36" s="189" t="str">
        <f t="shared" si="0"/>
        <v>⑦-3位</v>
      </c>
      <c r="K36" s="70" t="s">
        <v>57</v>
      </c>
      <c r="L36" s="87" t="s">
        <v>90</v>
      </c>
      <c r="N36" s="180" t="s">
        <v>137</v>
      </c>
      <c r="O36" s="209" t="s">
        <v>177</v>
      </c>
      <c r="P36" s="209"/>
      <c r="Q36" s="210"/>
      <c r="R36" s="321" t="s">
        <v>76</v>
      </c>
      <c r="S36" s="244" t="str">
        <f t="shared" si="1"/>
        <v>3位ｸﾞﾙｰﾌﾟ</v>
      </c>
      <c r="T36" s="138" t="s">
        <v>98</v>
      </c>
      <c r="U36" s="114" t="s">
        <v>104</v>
      </c>
      <c r="W36" s="180" t="s">
        <v>76</v>
      </c>
      <c r="X36" s="180" t="s">
        <v>142</v>
      </c>
      <c r="Y36" s="180">
        <v>1</v>
      </c>
      <c r="Z36" s="181" t="s">
        <v>14</v>
      </c>
      <c r="AA36" s="322" t="s">
        <v>129</v>
      </c>
      <c r="AB36" s="200" t="str">
        <f t="shared" si="2"/>
        <v>Ｉ-1位</v>
      </c>
      <c r="AC36" s="105" t="s">
        <v>27</v>
      </c>
      <c r="AD36" s="106" t="s">
        <v>114</v>
      </c>
      <c r="AG36" s="185">
        <v>33</v>
      </c>
      <c r="AH36" s="65" t="s">
        <v>172</v>
      </c>
      <c r="AI36" s="50" t="s">
        <v>110</v>
      </c>
      <c r="AJ36" s="41"/>
      <c r="AK36" s="277"/>
      <c r="AL36" s="254"/>
      <c r="AM36" s="316" t="s">
        <v>70</v>
      </c>
      <c r="AN36" s="257">
        <f>AG36</f>
        <v>33</v>
      </c>
      <c r="AO36" s="120" t="s">
        <v>172</v>
      </c>
      <c r="AP36" s="121" t="s">
        <v>110</v>
      </c>
      <c r="AQ36" s="306" t="s">
        <v>135</v>
      </c>
      <c r="AR36" s="319" t="str">
        <f>AM36&amp;AQ36</f>
        <v>Ｅ1位</v>
      </c>
      <c r="AS36" s="105" t="s">
        <v>27</v>
      </c>
      <c r="AT36" s="106" t="s">
        <v>115</v>
      </c>
      <c r="AU36" s="305" t="s">
        <v>44</v>
      </c>
    </row>
    <row r="37" spans="1:47" ht="35.1" customHeight="1" thickTop="1" thickBot="1">
      <c r="A37" s="39">
        <v>34</v>
      </c>
      <c r="B37" s="311"/>
      <c r="C37" s="80" t="s">
        <v>79</v>
      </c>
      <c r="D37" s="265" t="s">
        <v>24</v>
      </c>
      <c r="F37" s="180" t="s">
        <v>123</v>
      </c>
      <c r="G37" s="180" t="s">
        <v>142</v>
      </c>
      <c r="H37" s="180">
        <v>3</v>
      </c>
      <c r="I37" s="181" t="s">
        <v>14</v>
      </c>
      <c r="J37" s="189" t="str">
        <f t="shared" si="0"/>
        <v>⑧-3位</v>
      </c>
      <c r="K37" s="65" t="s">
        <v>172</v>
      </c>
      <c r="L37" s="94" t="s">
        <v>110</v>
      </c>
      <c r="N37" s="180" t="s">
        <v>138</v>
      </c>
      <c r="O37" s="209" t="s">
        <v>177</v>
      </c>
      <c r="P37" s="209"/>
      <c r="Q37" s="210"/>
      <c r="R37" s="322"/>
      <c r="S37" s="245" t="str">
        <f t="shared" si="1"/>
        <v>4位ｸﾞﾙｰﾌﾟ</v>
      </c>
      <c r="T37" s="67" t="s">
        <v>98</v>
      </c>
      <c r="U37" s="92" t="s">
        <v>100</v>
      </c>
      <c r="W37" s="180" t="s">
        <v>78</v>
      </c>
      <c r="X37" s="180" t="s">
        <v>142</v>
      </c>
      <c r="Y37" s="180">
        <v>1</v>
      </c>
      <c r="Z37" s="181" t="s">
        <v>14</v>
      </c>
      <c r="AA37" s="322"/>
      <c r="AB37" s="190" t="str">
        <f t="shared" si="2"/>
        <v>Ｊ-1位</v>
      </c>
      <c r="AC37" s="64" t="s">
        <v>29</v>
      </c>
      <c r="AD37" s="89" t="s">
        <v>83</v>
      </c>
      <c r="AG37" s="185">
        <v>34</v>
      </c>
      <c r="AH37" s="68" t="s">
        <v>27</v>
      </c>
      <c r="AI37" s="53" t="s">
        <v>114</v>
      </c>
      <c r="AJ37" s="41"/>
      <c r="AK37" s="277"/>
      <c r="AL37" s="254"/>
      <c r="AM37" s="317"/>
      <c r="AN37" s="258">
        <f>AG43</f>
        <v>40</v>
      </c>
      <c r="AO37" s="91" t="s">
        <v>98</v>
      </c>
      <c r="AP37" s="92" t="s">
        <v>101</v>
      </c>
      <c r="AQ37" s="306"/>
      <c r="AR37" s="320"/>
      <c r="AS37" s="67" t="s">
        <v>93</v>
      </c>
      <c r="AT37" s="92" t="s">
        <v>97</v>
      </c>
      <c r="AU37" s="305"/>
    </row>
    <row r="38" spans="1:47" ht="35.1" customHeight="1" thickTop="1" thickBot="1">
      <c r="A38" s="39">
        <v>35</v>
      </c>
      <c r="B38" s="311"/>
      <c r="C38" s="75" t="s">
        <v>28</v>
      </c>
      <c r="D38" s="92" t="s">
        <v>61</v>
      </c>
      <c r="F38" s="180" t="s">
        <v>124</v>
      </c>
      <c r="G38" s="180" t="s">
        <v>142</v>
      </c>
      <c r="H38" s="180">
        <v>3</v>
      </c>
      <c r="I38" s="181" t="s">
        <v>14</v>
      </c>
      <c r="J38" s="189" t="str">
        <f t="shared" si="0"/>
        <v>⑨-3位</v>
      </c>
      <c r="K38" s="65" t="s">
        <v>172</v>
      </c>
      <c r="L38" s="94" t="s">
        <v>111</v>
      </c>
      <c r="N38" s="180" t="s">
        <v>138</v>
      </c>
      <c r="O38" s="209" t="s">
        <v>177</v>
      </c>
      <c r="P38" s="209"/>
      <c r="Q38" s="210"/>
      <c r="R38" s="322"/>
      <c r="S38" s="245" t="str">
        <f t="shared" si="1"/>
        <v>4位ｸﾞﾙｰﾌﾟ</v>
      </c>
      <c r="T38" s="68" t="s">
        <v>27</v>
      </c>
      <c r="U38" s="92" t="s">
        <v>114</v>
      </c>
      <c r="W38" s="180" t="s">
        <v>77</v>
      </c>
      <c r="X38" s="180" t="s">
        <v>142</v>
      </c>
      <c r="Y38" s="180">
        <v>1</v>
      </c>
      <c r="Z38" s="181" t="s">
        <v>14</v>
      </c>
      <c r="AA38" s="322"/>
      <c r="AB38" s="190" t="str">
        <f t="shared" si="2"/>
        <v>Ｋ-1位</v>
      </c>
      <c r="AC38" s="65" t="s">
        <v>172</v>
      </c>
      <c r="AD38" s="94" t="s">
        <v>110</v>
      </c>
      <c r="AG38" s="185">
        <v>35</v>
      </c>
      <c r="AH38" s="64" t="s">
        <v>29</v>
      </c>
      <c r="AI38" s="51" t="s">
        <v>83</v>
      </c>
      <c r="AJ38" s="41"/>
      <c r="AK38" s="277"/>
      <c r="AL38" s="254"/>
      <c r="AM38" s="317"/>
      <c r="AN38" s="259">
        <f>AG37</f>
        <v>34</v>
      </c>
      <c r="AO38" s="98" t="s">
        <v>27</v>
      </c>
      <c r="AP38" s="92" t="s">
        <v>114</v>
      </c>
      <c r="AQ38" s="306" t="s">
        <v>136</v>
      </c>
      <c r="AR38" s="307" t="str">
        <f>AM36&amp;AQ38</f>
        <v>Ｅ2位</v>
      </c>
      <c r="AS38" s="64" t="s">
        <v>29</v>
      </c>
      <c r="AT38" s="89" t="s">
        <v>83</v>
      </c>
      <c r="AU38" s="192"/>
    </row>
    <row r="39" spans="1:47" ht="35.1" customHeight="1" thickTop="1" thickBot="1">
      <c r="A39" s="39">
        <v>36</v>
      </c>
      <c r="B39" s="312"/>
      <c r="C39" s="75" t="s">
        <v>27</v>
      </c>
      <c r="D39" s="92" t="s">
        <v>118</v>
      </c>
      <c r="F39" s="180" t="s">
        <v>125</v>
      </c>
      <c r="G39" s="180" t="s">
        <v>142</v>
      </c>
      <c r="H39" s="180">
        <v>3</v>
      </c>
      <c r="I39" s="181" t="s">
        <v>14</v>
      </c>
      <c r="J39" s="189" t="str">
        <f t="shared" si="0"/>
        <v>⑩-3位</v>
      </c>
      <c r="K39" s="68" t="s">
        <v>28</v>
      </c>
      <c r="L39" s="92" t="s">
        <v>62</v>
      </c>
      <c r="N39" s="180" t="s">
        <v>138</v>
      </c>
      <c r="O39" s="209" t="s">
        <v>177</v>
      </c>
      <c r="P39" s="209"/>
      <c r="Q39" s="210"/>
      <c r="R39" s="323"/>
      <c r="S39" s="247" t="str">
        <f t="shared" si="1"/>
        <v>4位ｸﾞﾙｰﾌﾟ</v>
      </c>
      <c r="T39" s="111" t="s">
        <v>27</v>
      </c>
      <c r="U39" s="101" t="s">
        <v>117</v>
      </c>
      <c r="W39" s="180" t="s">
        <v>140</v>
      </c>
      <c r="X39" s="180" t="s">
        <v>142</v>
      </c>
      <c r="Y39" s="180">
        <v>1</v>
      </c>
      <c r="Z39" s="181" t="s">
        <v>14</v>
      </c>
      <c r="AA39" s="322"/>
      <c r="AB39" s="193" t="str">
        <f t="shared" si="2"/>
        <v>Ｌ-1位</v>
      </c>
      <c r="AC39" s="109" t="s">
        <v>27</v>
      </c>
      <c r="AD39" s="110" t="s">
        <v>115</v>
      </c>
      <c r="AG39" s="185">
        <v>36</v>
      </c>
      <c r="AH39" s="68" t="s">
        <v>27</v>
      </c>
      <c r="AI39" s="53" t="s">
        <v>115</v>
      </c>
      <c r="AJ39" s="41"/>
      <c r="AK39" s="277"/>
      <c r="AL39" s="254"/>
      <c r="AM39" s="317"/>
      <c r="AN39" s="260">
        <f>AG42</f>
        <v>39</v>
      </c>
      <c r="AO39" s="91" t="s">
        <v>98</v>
      </c>
      <c r="AP39" s="92" t="s">
        <v>102</v>
      </c>
      <c r="AQ39" s="306"/>
      <c r="AR39" s="320"/>
      <c r="AS39" s="68" t="s">
        <v>27</v>
      </c>
      <c r="AT39" s="92" t="s">
        <v>117</v>
      </c>
      <c r="AU39" s="192"/>
    </row>
    <row r="40" spans="1:47" ht="35.1" customHeight="1" thickTop="1" thickBot="1">
      <c r="A40" s="39">
        <v>37</v>
      </c>
      <c r="B40" s="310" t="s">
        <v>125</v>
      </c>
      <c r="C40" s="183" t="s">
        <v>4</v>
      </c>
      <c r="D40" s="179" t="s">
        <v>64</v>
      </c>
      <c r="F40" s="180" t="s">
        <v>126</v>
      </c>
      <c r="G40" s="180" t="s">
        <v>142</v>
      </c>
      <c r="H40" s="180">
        <v>3</v>
      </c>
      <c r="I40" s="181" t="s">
        <v>14</v>
      </c>
      <c r="J40" s="189" t="str">
        <f t="shared" si="0"/>
        <v>⑪-3位</v>
      </c>
      <c r="K40" s="67" t="s">
        <v>98</v>
      </c>
      <c r="L40" s="92" t="s">
        <v>102</v>
      </c>
      <c r="N40" s="180" t="s">
        <v>137</v>
      </c>
      <c r="O40" s="209" t="s">
        <v>177</v>
      </c>
      <c r="P40" s="209"/>
      <c r="Q40" s="210"/>
      <c r="R40" s="321" t="s">
        <v>78</v>
      </c>
      <c r="S40" s="249" t="str">
        <f t="shared" si="1"/>
        <v>3位ｸﾞﾙｰﾌﾟ</v>
      </c>
      <c r="T40" s="105" t="s">
        <v>28</v>
      </c>
      <c r="U40" s="106" t="s">
        <v>107</v>
      </c>
      <c r="W40" s="180" t="s">
        <v>76</v>
      </c>
      <c r="X40" s="180" t="s">
        <v>142</v>
      </c>
      <c r="Y40" s="180">
        <v>2</v>
      </c>
      <c r="Z40" s="181" t="s">
        <v>14</v>
      </c>
      <c r="AA40" s="321" t="s">
        <v>130</v>
      </c>
      <c r="AB40" s="184" t="str">
        <f t="shared" si="2"/>
        <v>Ｉ-2位</v>
      </c>
      <c r="AC40" s="113" t="s">
        <v>27</v>
      </c>
      <c r="AD40" s="114" t="s">
        <v>117</v>
      </c>
      <c r="AG40" s="185">
        <v>37</v>
      </c>
      <c r="AH40" s="67" t="s">
        <v>93</v>
      </c>
      <c r="AI40" s="53" t="s">
        <v>97</v>
      </c>
      <c r="AJ40" s="41"/>
      <c r="AK40" s="277"/>
      <c r="AL40" s="254"/>
      <c r="AM40" s="317"/>
      <c r="AN40" s="259">
        <f>AG38</f>
        <v>35</v>
      </c>
      <c r="AO40" s="88" t="s">
        <v>29</v>
      </c>
      <c r="AP40" s="89" t="s">
        <v>83</v>
      </c>
      <c r="AQ40" s="306" t="s">
        <v>137</v>
      </c>
      <c r="AR40" s="307" t="str">
        <f>AM36&amp;AQ40</f>
        <v>Ｅ3位</v>
      </c>
      <c r="AS40" s="65" t="s">
        <v>172</v>
      </c>
      <c r="AT40" s="94" t="s">
        <v>110</v>
      </c>
      <c r="AU40" s="192"/>
    </row>
    <row r="41" spans="1:47" ht="35.1" customHeight="1" thickTop="1" thickBot="1">
      <c r="A41" s="39">
        <v>38</v>
      </c>
      <c r="B41" s="311"/>
      <c r="C41" s="80" t="s">
        <v>51</v>
      </c>
      <c r="D41" s="265" t="s">
        <v>82</v>
      </c>
      <c r="F41" s="180" t="s">
        <v>127</v>
      </c>
      <c r="G41" s="180" t="s">
        <v>142</v>
      </c>
      <c r="H41" s="180">
        <v>3</v>
      </c>
      <c r="I41" s="181" t="s">
        <v>14</v>
      </c>
      <c r="J41" s="189" t="str">
        <f t="shared" si="0"/>
        <v>⑫-3位</v>
      </c>
      <c r="K41" s="64" t="s">
        <v>80</v>
      </c>
      <c r="L41" s="89" t="s">
        <v>81</v>
      </c>
      <c r="N41" s="180" t="s">
        <v>137</v>
      </c>
      <c r="O41" s="209" t="s">
        <v>177</v>
      </c>
      <c r="P41" s="209"/>
      <c r="Q41" s="210"/>
      <c r="R41" s="322"/>
      <c r="S41" s="245" t="str">
        <f t="shared" si="1"/>
        <v>3位ｸﾞﾙｰﾌﾟ</v>
      </c>
      <c r="T41" s="64" t="s">
        <v>29</v>
      </c>
      <c r="U41" s="89" t="s">
        <v>83</v>
      </c>
      <c r="W41" s="180" t="s">
        <v>78</v>
      </c>
      <c r="X41" s="180" t="s">
        <v>142</v>
      </c>
      <c r="Y41" s="180">
        <v>2</v>
      </c>
      <c r="Z41" s="181" t="s">
        <v>14</v>
      </c>
      <c r="AA41" s="322"/>
      <c r="AB41" s="190" t="str">
        <f t="shared" si="2"/>
        <v>Ｊ-2位</v>
      </c>
      <c r="AC41" s="67" t="s">
        <v>98</v>
      </c>
      <c r="AD41" s="92" t="s">
        <v>101</v>
      </c>
      <c r="AG41" s="185">
        <v>38</v>
      </c>
      <c r="AH41" s="68" t="s">
        <v>27</v>
      </c>
      <c r="AI41" s="53" t="s">
        <v>117</v>
      </c>
      <c r="AJ41" s="41"/>
      <c r="AK41" s="277"/>
      <c r="AL41" s="254"/>
      <c r="AM41" s="317"/>
      <c r="AN41" s="259">
        <f>AG41</f>
        <v>38</v>
      </c>
      <c r="AO41" s="98" t="s">
        <v>27</v>
      </c>
      <c r="AP41" s="92" t="s">
        <v>117</v>
      </c>
      <c r="AQ41" s="306"/>
      <c r="AR41" s="320"/>
      <c r="AS41" s="67" t="s">
        <v>98</v>
      </c>
      <c r="AT41" s="92" t="s">
        <v>101</v>
      </c>
      <c r="AU41" s="192"/>
    </row>
    <row r="42" spans="1:47" ht="35.1" customHeight="1" thickTop="1" thickBot="1">
      <c r="A42" s="39">
        <v>39</v>
      </c>
      <c r="B42" s="311"/>
      <c r="C42" s="76" t="s">
        <v>93</v>
      </c>
      <c r="D42" s="92" t="s">
        <v>95</v>
      </c>
      <c r="F42" s="180" t="s">
        <v>128</v>
      </c>
      <c r="G42" s="180" t="s">
        <v>142</v>
      </c>
      <c r="H42" s="180">
        <v>3</v>
      </c>
      <c r="I42" s="181" t="s">
        <v>14</v>
      </c>
      <c r="J42" s="206" t="str">
        <f t="shared" si="0"/>
        <v>⑬-3位</v>
      </c>
      <c r="K42" s="109" t="s">
        <v>27</v>
      </c>
      <c r="L42" s="110" t="s">
        <v>115</v>
      </c>
      <c r="N42" s="180" t="s">
        <v>138</v>
      </c>
      <c r="O42" s="209" t="s">
        <v>177</v>
      </c>
      <c r="P42" s="209"/>
      <c r="Q42" s="210"/>
      <c r="R42" s="322"/>
      <c r="S42" s="245" t="str">
        <f t="shared" si="1"/>
        <v>4位ｸﾞﾙｰﾌﾟ</v>
      </c>
      <c r="T42" s="67" t="s">
        <v>98</v>
      </c>
      <c r="U42" s="92" t="s">
        <v>99</v>
      </c>
      <c r="W42" s="180" t="s">
        <v>77</v>
      </c>
      <c r="X42" s="180" t="s">
        <v>142</v>
      </c>
      <c r="Y42" s="180">
        <v>2</v>
      </c>
      <c r="Z42" s="181" t="s">
        <v>14</v>
      </c>
      <c r="AA42" s="322"/>
      <c r="AB42" s="190" t="str">
        <f t="shared" si="2"/>
        <v>Ｋ-2位</v>
      </c>
      <c r="AC42" s="67" t="s">
        <v>93</v>
      </c>
      <c r="AD42" s="92" t="s">
        <v>97</v>
      </c>
      <c r="AG42" s="185">
        <v>39</v>
      </c>
      <c r="AH42" s="67" t="s">
        <v>98</v>
      </c>
      <c r="AI42" s="53" t="s">
        <v>102</v>
      </c>
      <c r="AJ42" s="41"/>
      <c r="AK42" s="277"/>
      <c r="AL42" s="254"/>
      <c r="AM42" s="317"/>
      <c r="AN42" s="261">
        <f>AG39</f>
        <v>36</v>
      </c>
      <c r="AO42" s="98" t="s">
        <v>27</v>
      </c>
      <c r="AP42" s="92" t="s">
        <v>115</v>
      </c>
      <c r="AQ42" s="306" t="s">
        <v>138</v>
      </c>
      <c r="AR42" s="307" t="str">
        <f>AM36&amp;AQ42</f>
        <v>Ｅ4位</v>
      </c>
      <c r="AS42" s="68" t="s">
        <v>27</v>
      </c>
      <c r="AT42" s="92" t="s">
        <v>114</v>
      </c>
      <c r="AU42" s="192"/>
    </row>
    <row r="43" spans="1:47" ht="35.1" customHeight="1" thickTop="1" thickBot="1">
      <c r="A43" s="39">
        <v>40</v>
      </c>
      <c r="B43" s="312"/>
      <c r="C43" s="152" t="s">
        <v>28</v>
      </c>
      <c r="D43" s="101" t="s">
        <v>62</v>
      </c>
      <c r="F43" s="180" t="s">
        <v>26</v>
      </c>
      <c r="G43" s="180" t="s">
        <v>142</v>
      </c>
      <c r="H43" s="180">
        <v>4</v>
      </c>
      <c r="I43" s="181" t="s">
        <v>14</v>
      </c>
      <c r="J43" s="182" t="str">
        <f t="shared" si="0"/>
        <v>①-4位</v>
      </c>
      <c r="K43" s="138" t="s">
        <v>98</v>
      </c>
      <c r="L43" s="114" t="s">
        <v>99</v>
      </c>
      <c r="N43" s="180" t="s">
        <v>138</v>
      </c>
      <c r="O43" s="209" t="s">
        <v>177</v>
      </c>
      <c r="P43" s="209"/>
      <c r="Q43" s="210"/>
      <c r="R43" s="323"/>
      <c r="S43" s="246" t="str">
        <f t="shared" si="1"/>
        <v>4位ｸﾞﾙｰﾌﾟ</v>
      </c>
      <c r="T43" s="112" t="s">
        <v>98</v>
      </c>
      <c r="U43" s="110" t="s">
        <v>101</v>
      </c>
      <c r="W43" s="180" t="s">
        <v>140</v>
      </c>
      <c r="X43" s="180" t="s">
        <v>142</v>
      </c>
      <c r="Y43" s="180">
        <v>2</v>
      </c>
      <c r="Z43" s="181" t="s">
        <v>14</v>
      </c>
      <c r="AA43" s="323"/>
      <c r="AB43" s="197" t="str">
        <f t="shared" si="2"/>
        <v>Ｌ-2位</v>
      </c>
      <c r="AC43" s="104" t="s">
        <v>98</v>
      </c>
      <c r="AD43" s="101" t="s">
        <v>102</v>
      </c>
      <c r="AG43" s="185">
        <v>40</v>
      </c>
      <c r="AH43" s="67" t="s">
        <v>98</v>
      </c>
      <c r="AI43" s="53" t="s">
        <v>101</v>
      </c>
      <c r="AJ43" s="41"/>
      <c r="AK43" s="277"/>
      <c r="AL43" s="254"/>
      <c r="AM43" s="317"/>
      <c r="AN43" s="259">
        <f>AG40</f>
        <v>37</v>
      </c>
      <c r="AO43" s="124" t="s">
        <v>93</v>
      </c>
      <c r="AP43" s="110" t="s">
        <v>97</v>
      </c>
      <c r="AQ43" s="306"/>
      <c r="AR43" s="319"/>
      <c r="AS43" s="112" t="s">
        <v>98</v>
      </c>
      <c r="AT43" s="110" t="s">
        <v>102</v>
      </c>
      <c r="AU43" s="192"/>
    </row>
    <row r="44" spans="1:47" ht="35.1" customHeight="1" thickTop="1" thickBot="1">
      <c r="A44" s="39">
        <v>41</v>
      </c>
      <c r="B44" s="311" t="s">
        <v>126</v>
      </c>
      <c r="C44" s="150" t="s">
        <v>87</v>
      </c>
      <c r="D44" s="160" t="s">
        <v>31</v>
      </c>
      <c r="F44" s="180" t="s">
        <v>50</v>
      </c>
      <c r="G44" s="180" t="s">
        <v>142</v>
      </c>
      <c r="H44" s="180">
        <v>4</v>
      </c>
      <c r="I44" s="181" t="s">
        <v>14</v>
      </c>
      <c r="J44" s="189" t="str">
        <f t="shared" si="0"/>
        <v>②-4位</v>
      </c>
      <c r="K44" s="67" t="s">
        <v>98</v>
      </c>
      <c r="L44" s="92" t="s">
        <v>101</v>
      </c>
      <c r="N44" s="180" t="s">
        <v>137</v>
      </c>
      <c r="O44" s="209" t="s">
        <v>177</v>
      </c>
      <c r="P44" s="209"/>
      <c r="Q44" s="210"/>
      <c r="R44" s="321" t="s">
        <v>77</v>
      </c>
      <c r="S44" s="244" t="str">
        <f t="shared" si="1"/>
        <v>3位ｸﾞﾙｰﾌﾟ</v>
      </c>
      <c r="T44" s="135" t="s">
        <v>172</v>
      </c>
      <c r="U44" s="148" t="s">
        <v>110</v>
      </c>
      <c r="W44" s="180" t="s">
        <v>76</v>
      </c>
      <c r="X44" s="180" t="s">
        <v>142</v>
      </c>
      <c r="Y44" s="180">
        <v>3</v>
      </c>
      <c r="Z44" s="181" t="s">
        <v>14</v>
      </c>
      <c r="AA44" s="322" t="s">
        <v>131</v>
      </c>
      <c r="AB44" s="200" t="str">
        <f t="shared" si="2"/>
        <v>Ｉ-3位</v>
      </c>
      <c r="AC44" s="137" t="s">
        <v>98</v>
      </c>
      <c r="AD44" s="106" t="s">
        <v>100</v>
      </c>
      <c r="AG44" s="185">
        <v>41</v>
      </c>
      <c r="AH44" s="68" t="s">
        <v>28</v>
      </c>
      <c r="AI44" s="53" t="s">
        <v>113</v>
      </c>
      <c r="AJ44" s="41"/>
      <c r="AK44" s="277"/>
      <c r="AL44" s="254"/>
      <c r="AM44" s="316" t="s">
        <v>71</v>
      </c>
      <c r="AN44" s="257">
        <f>AG44</f>
        <v>41</v>
      </c>
      <c r="AO44" s="126" t="s">
        <v>28</v>
      </c>
      <c r="AP44" s="114" t="s">
        <v>113</v>
      </c>
      <c r="AQ44" s="306" t="s">
        <v>135</v>
      </c>
      <c r="AR44" s="324" t="str">
        <f>AM44&amp;AQ44</f>
        <v>Ｆ1位</v>
      </c>
      <c r="AS44" s="113" t="s">
        <v>28</v>
      </c>
      <c r="AT44" s="114" t="s">
        <v>105</v>
      </c>
      <c r="AU44" s="305" t="s">
        <v>44</v>
      </c>
    </row>
    <row r="45" spans="1:47" ht="35.1" customHeight="1" thickTop="1" thickBot="1">
      <c r="A45" s="39">
        <v>42</v>
      </c>
      <c r="B45" s="311"/>
      <c r="C45" s="77" t="s">
        <v>172</v>
      </c>
      <c r="D45" s="94" t="s">
        <v>84</v>
      </c>
      <c r="F45" s="180" t="s">
        <v>15</v>
      </c>
      <c r="G45" s="180" t="s">
        <v>142</v>
      </c>
      <c r="H45" s="180">
        <v>4</v>
      </c>
      <c r="I45" s="181" t="s">
        <v>14</v>
      </c>
      <c r="J45" s="189" t="str">
        <f t="shared" si="0"/>
        <v>③-4位</v>
      </c>
      <c r="K45" s="67" t="s">
        <v>98</v>
      </c>
      <c r="L45" s="92" t="s">
        <v>104</v>
      </c>
      <c r="N45" s="180" t="s">
        <v>137</v>
      </c>
      <c r="O45" s="209" t="s">
        <v>177</v>
      </c>
      <c r="P45" s="209"/>
      <c r="Q45" s="210"/>
      <c r="R45" s="322"/>
      <c r="S45" s="245" t="str">
        <f t="shared" si="1"/>
        <v>3位ｸﾞﾙｰﾌﾟ</v>
      </c>
      <c r="T45" s="68" t="s">
        <v>28</v>
      </c>
      <c r="U45" s="92" t="s">
        <v>113</v>
      </c>
      <c r="W45" s="180" t="s">
        <v>78</v>
      </c>
      <c r="X45" s="180" t="s">
        <v>142</v>
      </c>
      <c r="Y45" s="180">
        <v>3</v>
      </c>
      <c r="Z45" s="181" t="s">
        <v>14</v>
      </c>
      <c r="AA45" s="322"/>
      <c r="AB45" s="190" t="str">
        <f t="shared" si="2"/>
        <v>Ｊ-3位</v>
      </c>
      <c r="AC45" s="68" t="s">
        <v>28</v>
      </c>
      <c r="AD45" s="92" t="s">
        <v>107</v>
      </c>
      <c r="AG45" s="185">
        <v>42</v>
      </c>
      <c r="AH45" s="68" t="s">
        <v>28</v>
      </c>
      <c r="AI45" s="53" t="s">
        <v>105</v>
      </c>
      <c r="AJ45" s="41"/>
      <c r="AK45" s="277"/>
      <c r="AL45" s="254"/>
      <c r="AM45" s="317"/>
      <c r="AN45" s="258">
        <f>AG51</f>
        <v>48</v>
      </c>
      <c r="AO45" s="98" t="s">
        <v>27</v>
      </c>
      <c r="AP45" s="92" t="s">
        <v>116</v>
      </c>
      <c r="AQ45" s="306"/>
      <c r="AR45" s="320"/>
      <c r="AS45" s="67" t="s">
        <v>98</v>
      </c>
      <c r="AT45" s="92" t="s">
        <v>104</v>
      </c>
      <c r="AU45" s="305"/>
    </row>
    <row r="46" spans="1:47" ht="35.1" customHeight="1" thickTop="1" thickBot="1">
      <c r="A46" s="39">
        <v>43</v>
      </c>
      <c r="B46" s="311"/>
      <c r="C46" s="75" t="s">
        <v>27</v>
      </c>
      <c r="D46" s="92" t="s">
        <v>114</v>
      </c>
      <c r="F46" s="180" t="s">
        <v>38</v>
      </c>
      <c r="G46" s="180" t="s">
        <v>142</v>
      </c>
      <c r="H46" s="180">
        <v>4</v>
      </c>
      <c r="I46" s="181" t="s">
        <v>14</v>
      </c>
      <c r="J46" s="189" t="str">
        <f t="shared" si="0"/>
        <v>④-4位</v>
      </c>
      <c r="K46" s="68" t="s">
        <v>27</v>
      </c>
      <c r="L46" s="92" t="s">
        <v>119</v>
      </c>
      <c r="N46" s="180" t="s">
        <v>138</v>
      </c>
      <c r="O46" s="209" t="s">
        <v>177</v>
      </c>
      <c r="P46" s="209"/>
      <c r="Q46" s="210"/>
      <c r="R46" s="322"/>
      <c r="S46" s="245" t="str">
        <f t="shared" si="1"/>
        <v>4位ｸﾞﾙｰﾌﾟ</v>
      </c>
      <c r="T46" s="67" t="s">
        <v>93</v>
      </c>
      <c r="U46" s="92" t="s">
        <v>97</v>
      </c>
      <c r="W46" s="180" t="s">
        <v>77</v>
      </c>
      <c r="X46" s="180" t="s">
        <v>142</v>
      </c>
      <c r="Y46" s="180">
        <v>3</v>
      </c>
      <c r="Z46" s="181" t="s">
        <v>14</v>
      </c>
      <c r="AA46" s="322"/>
      <c r="AB46" s="190" t="str">
        <f t="shared" si="2"/>
        <v>Ｋ-3位</v>
      </c>
      <c r="AC46" s="68" t="s">
        <v>28</v>
      </c>
      <c r="AD46" s="92" t="s">
        <v>113</v>
      </c>
      <c r="AG46" s="185">
        <v>43</v>
      </c>
      <c r="AH46" s="67" t="s">
        <v>98</v>
      </c>
      <c r="AI46" s="53" t="s">
        <v>100</v>
      </c>
      <c r="AJ46" s="41"/>
      <c r="AK46" s="277"/>
      <c r="AL46" s="254"/>
      <c r="AM46" s="317"/>
      <c r="AN46" s="259">
        <f>AG45</f>
        <v>42</v>
      </c>
      <c r="AO46" s="98" t="s">
        <v>28</v>
      </c>
      <c r="AP46" s="92" t="s">
        <v>105</v>
      </c>
      <c r="AQ46" s="306" t="s">
        <v>136</v>
      </c>
      <c r="AR46" s="307" t="str">
        <f>AM44&amp;AQ46</f>
        <v>Ｆ2位</v>
      </c>
      <c r="AS46" s="68" t="s">
        <v>28</v>
      </c>
      <c r="AT46" s="92" t="s">
        <v>107</v>
      </c>
      <c r="AU46" s="192"/>
    </row>
    <row r="47" spans="1:47" ht="35.1" customHeight="1" thickTop="1" thickBot="1">
      <c r="A47" s="39">
        <v>44</v>
      </c>
      <c r="B47" s="312"/>
      <c r="C47" s="85" t="s">
        <v>98</v>
      </c>
      <c r="D47" s="158" t="s">
        <v>102</v>
      </c>
      <c r="F47" s="180" t="s">
        <v>120</v>
      </c>
      <c r="G47" s="180" t="s">
        <v>142</v>
      </c>
      <c r="H47" s="180">
        <v>4</v>
      </c>
      <c r="I47" s="181" t="s">
        <v>14</v>
      </c>
      <c r="J47" s="189" t="str">
        <f t="shared" si="0"/>
        <v>⑤-4位</v>
      </c>
      <c r="K47" s="68" t="s">
        <v>28</v>
      </c>
      <c r="L47" s="92" t="s">
        <v>106</v>
      </c>
      <c r="N47" s="180" t="s">
        <v>138</v>
      </c>
      <c r="O47" s="209" t="s">
        <v>177</v>
      </c>
      <c r="P47" s="209"/>
      <c r="Q47" s="210"/>
      <c r="R47" s="323"/>
      <c r="S47" s="247" t="str">
        <f t="shared" si="1"/>
        <v>4位ｸﾞﾙｰﾌﾟ</v>
      </c>
      <c r="T47" s="111" t="s">
        <v>27</v>
      </c>
      <c r="U47" s="101" t="s">
        <v>116</v>
      </c>
      <c r="W47" s="180" t="s">
        <v>140</v>
      </c>
      <c r="X47" s="180" t="s">
        <v>142</v>
      </c>
      <c r="Y47" s="180">
        <v>3</v>
      </c>
      <c r="Z47" s="181" t="s">
        <v>14</v>
      </c>
      <c r="AA47" s="322"/>
      <c r="AB47" s="193" t="str">
        <f t="shared" si="2"/>
        <v>Ｌ-3位</v>
      </c>
      <c r="AC47" s="109" t="s">
        <v>28</v>
      </c>
      <c r="AD47" s="110" t="s">
        <v>105</v>
      </c>
      <c r="AG47" s="185">
        <v>44</v>
      </c>
      <c r="AH47" s="68" t="s">
        <v>28</v>
      </c>
      <c r="AI47" s="53" t="s">
        <v>107</v>
      </c>
      <c r="AJ47" s="41"/>
      <c r="AK47" s="277"/>
      <c r="AL47" s="254"/>
      <c r="AM47" s="317"/>
      <c r="AN47" s="260">
        <f>AG50</f>
        <v>47</v>
      </c>
      <c r="AO47" s="91" t="s">
        <v>98</v>
      </c>
      <c r="AP47" s="92" t="s">
        <v>104</v>
      </c>
      <c r="AQ47" s="306"/>
      <c r="AR47" s="320"/>
      <c r="AS47" s="63" t="s">
        <v>51</v>
      </c>
      <c r="AT47" s="265" t="s">
        <v>82</v>
      </c>
      <c r="AU47" s="192"/>
    </row>
    <row r="48" spans="1:47" ht="35.1" customHeight="1" thickTop="1" thickBot="1">
      <c r="A48" s="39">
        <v>45</v>
      </c>
      <c r="B48" s="310" t="s">
        <v>127</v>
      </c>
      <c r="C48" s="183" t="s">
        <v>4</v>
      </c>
      <c r="D48" s="179" t="s">
        <v>65</v>
      </c>
      <c r="F48" s="180" t="s">
        <v>121</v>
      </c>
      <c r="G48" s="180" t="s">
        <v>142</v>
      </c>
      <c r="H48" s="180">
        <v>4</v>
      </c>
      <c r="I48" s="181" t="s">
        <v>14</v>
      </c>
      <c r="J48" s="189" t="str">
        <f t="shared" si="0"/>
        <v>⑥-4位</v>
      </c>
      <c r="K48" s="67" t="s">
        <v>98</v>
      </c>
      <c r="L48" s="92" t="s">
        <v>103</v>
      </c>
      <c r="N48" s="180" t="s">
        <v>137</v>
      </c>
      <c r="O48" s="209" t="s">
        <v>177</v>
      </c>
      <c r="P48" s="209"/>
      <c r="Q48" s="210"/>
      <c r="R48" s="321" t="s">
        <v>140</v>
      </c>
      <c r="S48" s="249" t="str">
        <f t="shared" si="1"/>
        <v>3位ｸﾞﾙｰﾌﾟ</v>
      </c>
      <c r="T48" s="105" t="s">
        <v>27</v>
      </c>
      <c r="U48" s="106" t="s">
        <v>115</v>
      </c>
      <c r="W48" s="180" t="s">
        <v>76</v>
      </c>
      <c r="X48" s="180" t="s">
        <v>142</v>
      </c>
      <c r="Y48" s="180">
        <v>4</v>
      </c>
      <c r="Z48" s="181" t="s">
        <v>14</v>
      </c>
      <c r="AA48" s="321" t="s">
        <v>132</v>
      </c>
      <c r="AB48" s="184" t="str">
        <f t="shared" si="2"/>
        <v>Ｉ-4位</v>
      </c>
      <c r="AC48" s="138" t="s">
        <v>98</v>
      </c>
      <c r="AD48" s="114" t="s">
        <v>104</v>
      </c>
      <c r="AG48" s="185">
        <v>45</v>
      </c>
      <c r="AH48" s="63" t="s">
        <v>51</v>
      </c>
      <c r="AI48" s="271" t="s">
        <v>82</v>
      </c>
      <c r="AJ48" s="41"/>
      <c r="AK48" s="277"/>
      <c r="AL48" s="254"/>
      <c r="AM48" s="317"/>
      <c r="AN48" s="259">
        <f>AG46</f>
        <v>43</v>
      </c>
      <c r="AO48" s="91" t="s">
        <v>98</v>
      </c>
      <c r="AP48" s="92" t="s">
        <v>100</v>
      </c>
      <c r="AQ48" s="306" t="s">
        <v>137</v>
      </c>
      <c r="AR48" s="307" t="str">
        <f>AM44&amp;AQ48</f>
        <v>Ｆ3位</v>
      </c>
      <c r="AS48" s="68" t="s">
        <v>28</v>
      </c>
      <c r="AT48" s="92" t="s">
        <v>113</v>
      </c>
      <c r="AU48" s="192"/>
    </row>
    <row r="49" spans="1:55" ht="35.1" customHeight="1" thickBot="1">
      <c r="A49" s="39">
        <v>46</v>
      </c>
      <c r="B49" s="311"/>
      <c r="C49" s="79" t="s">
        <v>57</v>
      </c>
      <c r="D49" s="87" t="s">
        <v>109</v>
      </c>
      <c r="F49" s="180" t="s">
        <v>122</v>
      </c>
      <c r="G49" s="180" t="s">
        <v>142</v>
      </c>
      <c r="H49" s="180">
        <v>4</v>
      </c>
      <c r="I49" s="181" t="s">
        <v>14</v>
      </c>
      <c r="J49" s="189" t="str">
        <f t="shared" si="0"/>
        <v>⑦-4位</v>
      </c>
      <c r="K49" s="68" t="s">
        <v>27</v>
      </c>
      <c r="L49" s="92" t="s">
        <v>117</v>
      </c>
      <c r="N49" s="180" t="s">
        <v>137</v>
      </c>
      <c r="O49" s="209" t="s">
        <v>177</v>
      </c>
      <c r="P49" s="209"/>
      <c r="Q49" s="210"/>
      <c r="R49" s="322"/>
      <c r="S49" s="245" t="str">
        <f t="shared" si="1"/>
        <v>3位ｸﾞﾙｰﾌﾟ</v>
      </c>
      <c r="T49" s="67" t="s">
        <v>98</v>
      </c>
      <c r="U49" s="92" t="s">
        <v>102</v>
      </c>
      <c r="W49" s="180" t="s">
        <v>78</v>
      </c>
      <c r="X49" s="180" t="s">
        <v>142</v>
      </c>
      <c r="Y49" s="180">
        <v>4</v>
      </c>
      <c r="Z49" s="181" t="s">
        <v>14</v>
      </c>
      <c r="AA49" s="322"/>
      <c r="AB49" s="190" t="str">
        <f t="shared" si="2"/>
        <v>Ｊ-4位</v>
      </c>
      <c r="AC49" s="67" t="s">
        <v>98</v>
      </c>
      <c r="AD49" s="92" t="s">
        <v>99</v>
      </c>
      <c r="AG49" s="185">
        <v>46</v>
      </c>
      <c r="AH49" s="67" t="s">
        <v>98</v>
      </c>
      <c r="AI49" s="53" t="s">
        <v>99</v>
      </c>
      <c r="AJ49" s="41"/>
      <c r="AK49" s="277"/>
      <c r="AL49" s="254"/>
      <c r="AM49" s="317"/>
      <c r="AN49" s="259">
        <f>AG49</f>
        <v>46</v>
      </c>
      <c r="AO49" s="91" t="s">
        <v>98</v>
      </c>
      <c r="AP49" s="92" t="s">
        <v>99</v>
      </c>
      <c r="AQ49" s="306"/>
      <c r="AR49" s="320"/>
      <c r="AS49" s="68" t="s">
        <v>27</v>
      </c>
      <c r="AT49" s="92" t="s">
        <v>116</v>
      </c>
      <c r="AU49" s="192"/>
    </row>
    <row r="50" spans="1:55" ht="35.1" customHeight="1" thickTop="1" thickBot="1">
      <c r="A50" s="39">
        <v>47</v>
      </c>
      <c r="B50" s="311"/>
      <c r="C50" s="75" t="s">
        <v>27</v>
      </c>
      <c r="D50" s="92" t="s">
        <v>116</v>
      </c>
      <c r="F50" s="180" t="s">
        <v>123</v>
      </c>
      <c r="G50" s="180" t="s">
        <v>142</v>
      </c>
      <c r="H50" s="180">
        <v>4</v>
      </c>
      <c r="I50" s="181" t="s">
        <v>14</v>
      </c>
      <c r="J50" s="189" t="str">
        <f t="shared" si="0"/>
        <v>⑧-4位</v>
      </c>
      <c r="K50" s="68" t="s">
        <v>28</v>
      </c>
      <c r="L50" s="92" t="s">
        <v>105</v>
      </c>
      <c r="N50" s="180" t="s">
        <v>138</v>
      </c>
      <c r="O50" s="209" t="s">
        <v>177</v>
      </c>
      <c r="P50" s="209"/>
      <c r="Q50" s="210"/>
      <c r="R50" s="322"/>
      <c r="S50" s="245" t="str">
        <f t="shared" si="1"/>
        <v>4位ｸﾞﾙｰﾌﾟ</v>
      </c>
      <c r="T50" s="63" t="s">
        <v>51</v>
      </c>
      <c r="U50" s="265" t="s">
        <v>82</v>
      </c>
      <c r="W50" s="180" t="s">
        <v>77</v>
      </c>
      <c r="X50" s="180" t="s">
        <v>142</v>
      </c>
      <c r="Y50" s="180">
        <v>4</v>
      </c>
      <c r="Z50" s="181" t="s">
        <v>14</v>
      </c>
      <c r="AA50" s="322"/>
      <c r="AB50" s="190" t="str">
        <f t="shared" si="2"/>
        <v>Ｋ-4位</v>
      </c>
      <c r="AC50" s="68" t="s">
        <v>27</v>
      </c>
      <c r="AD50" s="92" t="s">
        <v>116</v>
      </c>
      <c r="AG50" s="185">
        <v>47</v>
      </c>
      <c r="AH50" s="67" t="s">
        <v>98</v>
      </c>
      <c r="AI50" s="53" t="s">
        <v>104</v>
      </c>
      <c r="AJ50" s="41"/>
      <c r="AK50" s="277"/>
      <c r="AL50" s="254"/>
      <c r="AM50" s="317"/>
      <c r="AN50" s="261">
        <f>AG47</f>
        <v>44</v>
      </c>
      <c r="AO50" s="98" t="s">
        <v>28</v>
      </c>
      <c r="AP50" s="92" t="s">
        <v>107</v>
      </c>
      <c r="AQ50" s="306" t="s">
        <v>138</v>
      </c>
      <c r="AR50" s="307" t="str">
        <f>AM44&amp;AQ50</f>
        <v>Ｆ4位</v>
      </c>
      <c r="AS50" s="67" t="s">
        <v>98</v>
      </c>
      <c r="AT50" s="92" t="s">
        <v>100</v>
      </c>
      <c r="AU50" s="192"/>
    </row>
    <row r="51" spans="1:55" ht="35.1" customHeight="1" thickTop="1" thickBot="1">
      <c r="A51" s="39">
        <v>48</v>
      </c>
      <c r="B51" s="312"/>
      <c r="C51" s="154" t="s">
        <v>80</v>
      </c>
      <c r="D51" s="147" t="s">
        <v>81</v>
      </c>
      <c r="F51" s="180" t="s">
        <v>124</v>
      </c>
      <c r="G51" s="180" t="s">
        <v>142</v>
      </c>
      <c r="H51" s="180">
        <v>4</v>
      </c>
      <c r="I51" s="181" t="s">
        <v>14</v>
      </c>
      <c r="J51" s="189" t="str">
        <f t="shared" si="0"/>
        <v>⑨-4位</v>
      </c>
      <c r="K51" s="68" t="s">
        <v>27</v>
      </c>
      <c r="L51" s="92" t="s">
        <v>118</v>
      </c>
      <c r="N51" s="180" t="s">
        <v>138</v>
      </c>
      <c r="O51" s="209" t="s">
        <v>177</v>
      </c>
      <c r="P51" s="209"/>
      <c r="Q51" s="210"/>
      <c r="R51" s="323"/>
      <c r="S51" s="246" t="str">
        <f t="shared" si="1"/>
        <v>4位ｸﾞﾙｰﾌﾟ</v>
      </c>
      <c r="T51" s="109" t="s">
        <v>28</v>
      </c>
      <c r="U51" s="110" t="s">
        <v>105</v>
      </c>
      <c r="W51" s="180" t="s">
        <v>140</v>
      </c>
      <c r="X51" s="180" t="s">
        <v>142</v>
      </c>
      <c r="Y51" s="180">
        <v>4</v>
      </c>
      <c r="Z51" s="181" t="s">
        <v>14</v>
      </c>
      <c r="AA51" s="323"/>
      <c r="AB51" s="197" t="str">
        <f t="shared" si="2"/>
        <v>Ｌ-4位</v>
      </c>
      <c r="AC51" s="139" t="s">
        <v>51</v>
      </c>
      <c r="AD51" s="270" t="s">
        <v>82</v>
      </c>
      <c r="AG51" s="185">
        <v>48</v>
      </c>
      <c r="AH51" s="68" t="s">
        <v>27</v>
      </c>
      <c r="AI51" s="53" t="s">
        <v>116</v>
      </c>
      <c r="AJ51" s="41"/>
      <c r="AK51" s="277"/>
      <c r="AL51" s="254"/>
      <c r="AM51" s="317"/>
      <c r="AN51" s="259">
        <f>AG48</f>
        <v>45</v>
      </c>
      <c r="AO51" s="127" t="s">
        <v>51</v>
      </c>
      <c r="AP51" s="270" t="s">
        <v>82</v>
      </c>
      <c r="AQ51" s="306"/>
      <c r="AR51" s="308"/>
      <c r="AS51" s="104" t="s">
        <v>98</v>
      </c>
      <c r="AT51" s="101" t="s">
        <v>99</v>
      </c>
      <c r="AU51" s="192"/>
    </row>
    <row r="52" spans="1:55" ht="35.1" customHeight="1" thickTop="1" thickBot="1">
      <c r="A52" s="39">
        <v>49</v>
      </c>
      <c r="B52" s="310" t="s">
        <v>128</v>
      </c>
      <c r="C52" s="183" t="s">
        <v>4</v>
      </c>
      <c r="D52" s="179" t="s">
        <v>30</v>
      </c>
      <c r="F52" s="180" t="s">
        <v>125</v>
      </c>
      <c r="G52" s="180" t="s">
        <v>142</v>
      </c>
      <c r="H52" s="180">
        <v>4</v>
      </c>
      <c r="I52" s="181" t="s">
        <v>14</v>
      </c>
      <c r="J52" s="189" t="str">
        <f t="shared" si="0"/>
        <v>⑩-4位</v>
      </c>
      <c r="K52" s="63" t="s">
        <v>51</v>
      </c>
      <c r="L52" s="265" t="s">
        <v>82</v>
      </c>
      <c r="N52" s="180" t="s">
        <v>138</v>
      </c>
      <c r="O52" s="180" t="s">
        <v>134</v>
      </c>
      <c r="P52" s="180">
        <v>10</v>
      </c>
      <c r="Q52" s="181" t="s">
        <v>14</v>
      </c>
      <c r="R52" s="313" t="s">
        <v>141</v>
      </c>
      <c r="S52" s="244" t="str">
        <f t="shared" si="1"/>
        <v>4位ｸﾞﾙｰﾌﾟ-10位</v>
      </c>
      <c r="T52" s="138" t="s">
        <v>98</v>
      </c>
      <c r="U52" s="114" t="s">
        <v>103</v>
      </c>
      <c r="W52" s="180" t="s">
        <v>141</v>
      </c>
      <c r="X52" s="180" t="s">
        <v>142</v>
      </c>
      <c r="Y52" s="180">
        <v>1</v>
      </c>
      <c r="Z52" s="181" t="s">
        <v>14</v>
      </c>
      <c r="AA52" s="314" t="s">
        <v>133</v>
      </c>
      <c r="AB52" s="200" t="str">
        <f t="shared" si="2"/>
        <v>Ｍ-1位</v>
      </c>
      <c r="AC52" s="105" t="s">
        <v>28</v>
      </c>
      <c r="AD52" s="106" t="s">
        <v>106</v>
      </c>
      <c r="AG52" s="185">
        <v>49</v>
      </c>
      <c r="AH52" s="68" t="s">
        <v>28</v>
      </c>
      <c r="AI52" s="53" t="s">
        <v>106</v>
      </c>
      <c r="AJ52" s="41"/>
      <c r="AK52" s="277"/>
      <c r="AL52" s="254"/>
      <c r="AM52" s="316" t="s">
        <v>72</v>
      </c>
      <c r="AN52" s="257">
        <f>AG52</f>
        <v>49</v>
      </c>
      <c r="AO52" s="125" t="s">
        <v>28</v>
      </c>
      <c r="AP52" s="106" t="s">
        <v>106</v>
      </c>
      <c r="AQ52" s="306" t="s">
        <v>135</v>
      </c>
      <c r="AR52" s="319" t="str">
        <f>AM52&amp;AQ52</f>
        <v>Ｇ1位</v>
      </c>
      <c r="AS52" s="105" t="s">
        <v>27</v>
      </c>
      <c r="AT52" s="106" t="s">
        <v>118</v>
      </c>
      <c r="AU52" s="305" t="s">
        <v>44</v>
      </c>
    </row>
    <row r="53" spans="1:55" ht="35.1" customHeight="1">
      <c r="A53" s="39">
        <v>50</v>
      </c>
      <c r="B53" s="311"/>
      <c r="C53" s="76" t="s">
        <v>98</v>
      </c>
      <c r="D53" s="92" t="s">
        <v>100</v>
      </c>
      <c r="F53" s="180" t="s">
        <v>126</v>
      </c>
      <c r="G53" s="180" t="s">
        <v>142</v>
      </c>
      <c r="H53" s="180">
        <v>4</v>
      </c>
      <c r="I53" s="181" t="s">
        <v>14</v>
      </c>
      <c r="J53" s="189" t="str">
        <f t="shared" si="0"/>
        <v>⑪-4位</v>
      </c>
      <c r="K53" s="68" t="s">
        <v>27</v>
      </c>
      <c r="L53" s="92" t="s">
        <v>114</v>
      </c>
      <c r="N53" s="180" t="s">
        <v>138</v>
      </c>
      <c r="O53" s="180" t="s">
        <v>134</v>
      </c>
      <c r="P53" s="180">
        <v>11</v>
      </c>
      <c r="Q53" s="181" t="s">
        <v>14</v>
      </c>
      <c r="R53" s="314"/>
      <c r="S53" s="245" t="str">
        <f t="shared" si="1"/>
        <v>4位ｸﾞﾙｰﾌﾟ-11位</v>
      </c>
      <c r="T53" s="68" t="s">
        <v>27</v>
      </c>
      <c r="U53" s="92" t="s">
        <v>119</v>
      </c>
      <c r="W53" s="180" t="s">
        <v>141</v>
      </c>
      <c r="X53" s="180" t="s">
        <v>142</v>
      </c>
      <c r="Y53" s="180">
        <v>2</v>
      </c>
      <c r="Z53" s="181" t="s">
        <v>14</v>
      </c>
      <c r="AA53" s="314"/>
      <c r="AB53" s="190" t="str">
        <f t="shared" si="2"/>
        <v>Ｍ-2位</v>
      </c>
      <c r="AC53" s="67" t="s">
        <v>98</v>
      </c>
      <c r="AD53" s="92" t="s">
        <v>103</v>
      </c>
      <c r="AG53" s="185">
        <v>50</v>
      </c>
      <c r="AH53" s="68" t="s">
        <v>27</v>
      </c>
      <c r="AI53" s="53" t="s">
        <v>118</v>
      </c>
      <c r="AJ53" s="41"/>
      <c r="AK53" s="277"/>
      <c r="AL53" s="254"/>
      <c r="AM53" s="317"/>
      <c r="AN53" s="258">
        <f>AG55</f>
        <v>52</v>
      </c>
      <c r="AO53" s="91" t="s">
        <v>98</v>
      </c>
      <c r="AP53" s="92" t="s">
        <v>103</v>
      </c>
      <c r="AQ53" s="306"/>
      <c r="AR53" s="320"/>
      <c r="AS53" s="68" t="s">
        <v>27</v>
      </c>
      <c r="AT53" s="92" t="s">
        <v>119</v>
      </c>
      <c r="AU53" s="305"/>
    </row>
    <row r="54" spans="1:55" ht="35.1" customHeight="1">
      <c r="A54" s="39">
        <v>51</v>
      </c>
      <c r="B54" s="311"/>
      <c r="C54" s="79" t="s">
        <v>88</v>
      </c>
      <c r="D54" s="87" t="s">
        <v>60</v>
      </c>
      <c r="F54" s="180" t="s">
        <v>127</v>
      </c>
      <c r="G54" s="180" t="s">
        <v>142</v>
      </c>
      <c r="H54" s="180">
        <v>4</v>
      </c>
      <c r="I54" s="181" t="s">
        <v>14</v>
      </c>
      <c r="J54" s="189" t="str">
        <f t="shared" si="0"/>
        <v>⑫-4位</v>
      </c>
      <c r="K54" s="68" t="s">
        <v>27</v>
      </c>
      <c r="L54" s="92" t="s">
        <v>116</v>
      </c>
      <c r="N54" s="180" t="s">
        <v>138</v>
      </c>
      <c r="O54" s="180" t="s">
        <v>134</v>
      </c>
      <c r="P54" s="180">
        <v>12</v>
      </c>
      <c r="Q54" s="181" t="s">
        <v>14</v>
      </c>
      <c r="R54" s="314"/>
      <c r="S54" s="245" t="str">
        <f t="shared" si="1"/>
        <v>4位ｸﾞﾙｰﾌﾟ-12位</v>
      </c>
      <c r="T54" s="68" t="s">
        <v>27</v>
      </c>
      <c r="U54" s="92" t="s">
        <v>118</v>
      </c>
      <c r="W54" s="180" t="s">
        <v>141</v>
      </c>
      <c r="X54" s="180" t="s">
        <v>142</v>
      </c>
      <c r="Y54" s="180">
        <v>3</v>
      </c>
      <c r="Z54" s="181" t="s">
        <v>14</v>
      </c>
      <c r="AA54" s="314"/>
      <c r="AB54" s="190" t="str">
        <f t="shared" si="2"/>
        <v>Ｍ-3位</v>
      </c>
      <c r="AC54" s="68" t="s">
        <v>27</v>
      </c>
      <c r="AD54" s="92" t="s">
        <v>118</v>
      </c>
      <c r="AG54" s="185">
        <v>51</v>
      </c>
      <c r="AH54" s="68" t="s">
        <v>27</v>
      </c>
      <c r="AI54" s="53" t="s">
        <v>119</v>
      </c>
      <c r="AJ54" s="41"/>
      <c r="AK54" s="277"/>
      <c r="AL54" s="254"/>
      <c r="AM54" s="317"/>
      <c r="AN54" s="259">
        <f>AG53</f>
        <v>50</v>
      </c>
      <c r="AO54" s="98" t="s">
        <v>27</v>
      </c>
      <c r="AP54" s="92" t="s">
        <v>118</v>
      </c>
      <c r="AQ54" s="306" t="s">
        <v>136</v>
      </c>
      <c r="AR54" s="307" t="str">
        <f>AM52&amp;AQ54</f>
        <v>Ｇ2位</v>
      </c>
      <c r="AS54" s="68" t="s">
        <v>28</v>
      </c>
      <c r="AT54" s="92" t="s">
        <v>106</v>
      </c>
      <c r="AU54" s="192"/>
    </row>
    <row r="55" spans="1:55" ht="35.1" customHeight="1" thickBot="1">
      <c r="A55" s="39">
        <v>52</v>
      </c>
      <c r="B55" s="312"/>
      <c r="C55" s="152" t="s">
        <v>27</v>
      </c>
      <c r="D55" s="101" t="s">
        <v>115</v>
      </c>
      <c r="F55" s="180" t="s">
        <v>128</v>
      </c>
      <c r="G55" s="180" t="s">
        <v>142</v>
      </c>
      <c r="H55" s="180">
        <v>4</v>
      </c>
      <c r="I55" s="181" t="s">
        <v>14</v>
      </c>
      <c r="J55" s="222" t="str">
        <f t="shared" si="0"/>
        <v>⑬-4位</v>
      </c>
      <c r="K55" s="104" t="s">
        <v>98</v>
      </c>
      <c r="L55" s="101" t="s">
        <v>100</v>
      </c>
      <c r="N55" s="180" t="s">
        <v>138</v>
      </c>
      <c r="O55" s="180" t="s">
        <v>134</v>
      </c>
      <c r="P55" s="180">
        <v>13</v>
      </c>
      <c r="Q55" s="181" t="s">
        <v>14</v>
      </c>
      <c r="R55" s="315"/>
      <c r="S55" s="247" t="str">
        <f t="shared" si="1"/>
        <v>4位ｸﾞﾙｰﾌﾟ-13位</v>
      </c>
      <c r="T55" s="111" t="s">
        <v>28</v>
      </c>
      <c r="U55" s="101" t="s">
        <v>106</v>
      </c>
      <c r="W55" s="180" t="s">
        <v>141</v>
      </c>
      <c r="X55" s="180" t="s">
        <v>142</v>
      </c>
      <c r="Y55" s="180">
        <v>4</v>
      </c>
      <c r="Z55" s="181" t="s">
        <v>14</v>
      </c>
      <c r="AA55" s="315"/>
      <c r="AB55" s="197" t="str">
        <f t="shared" si="2"/>
        <v>Ｍ-4位</v>
      </c>
      <c r="AC55" s="111" t="s">
        <v>27</v>
      </c>
      <c r="AD55" s="101" t="s">
        <v>119</v>
      </c>
      <c r="AG55" s="185">
        <v>52</v>
      </c>
      <c r="AH55" s="67" t="s">
        <v>98</v>
      </c>
      <c r="AI55" s="53" t="s">
        <v>103</v>
      </c>
      <c r="AJ55" s="41"/>
      <c r="AK55" s="277"/>
      <c r="AL55" s="254"/>
      <c r="AM55" s="318"/>
      <c r="AN55" s="262">
        <f>AG54</f>
        <v>51</v>
      </c>
      <c r="AO55" s="100" t="s">
        <v>27</v>
      </c>
      <c r="AP55" s="101" t="s">
        <v>119</v>
      </c>
      <c r="AQ55" s="306"/>
      <c r="AR55" s="308"/>
      <c r="AS55" s="104" t="s">
        <v>98</v>
      </c>
      <c r="AT55" s="101" t="s">
        <v>103</v>
      </c>
      <c r="AU55" s="192"/>
    </row>
    <row r="56" spans="1:55" ht="8.1" customHeight="1" thickTop="1">
      <c r="AK56" s="272"/>
      <c r="AL56" s="251"/>
      <c r="AR56" s="250"/>
    </row>
    <row r="57" spans="1:55" ht="18" customHeight="1">
      <c r="C57" s="224" t="s">
        <v>32</v>
      </c>
      <c r="D57" s="309">
        <f>6*13</f>
        <v>78</v>
      </c>
      <c r="E57" s="309"/>
      <c r="F57" s="225"/>
      <c r="G57" s="225"/>
      <c r="H57" s="225"/>
      <c r="I57" s="225"/>
      <c r="J57" s="225"/>
      <c r="K57" s="225"/>
      <c r="L57" s="225"/>
      <c r="M57" s="225"/>
      <c r="N57" s="226"/>
      <c r="O57" s="226"/>
      <c r="P57" s="226"/>
      <c r="Q57" s="226"/>
      <c r="S57" s="224" t="s">
        <v>32</v>
      </c>
      <c r="T57" s="309">
        <f>6*13</f>
        <v>78</v>
      </c>
      <c r="U57" s="309"/>
      <c r="V57" s="226"/>
      <c r="AB57" s="224" t="s">
        <v>32</v>
      </c>
      <c r="AC57" s="309">
        <f>6*13</f>
        <v>78</v>
      </c>
      <c r="AD57" s="309"/>
      <c r="AK57" s="272"/>
      <c r="AL57" s="251"/>
      <c r="AM57" s="309">
        <f>6*6+1</f>
        <v>37</v>
      </c>
      <c r="AN57" s="309"/>
      <c r="AU57" s="227"/>
      <c r="AV57" s="227"/>
      <c r="AZ57" s="163"/>
      <c r="BA57" s="163"/>
    </row>
    <row r="58" spans="1:55" s="18" customFormat="1" ht="18" customHeight="1">
      <c r="A58" s="228"/>
      <c r="B58" s="229"/>
      <c r="C58" s="224" t="s">
        <v>13</v>
      </c>
      <c r="D58" s="230">
        <f>D57/6</f>
        <v>13</v>
      </c>
      <c r="K58" s="301" t="s">
        <v>160</v>
      </c>
      <c r="L58" s="301"/>
      <c r="S58" s="224" t="s">
        <v>13</v>
      </c>
      <c r="T58" s="302">
        <f>T57/6</f>
        <v>13</v>
      </c>
      <c r="U58" s="302"/>
      <c r="V58" s="231"/>
      <c r="W58" s="232"/>
      <c r="X58" s="232"/>
      <c r="Y58" s="232"/>
      <c r="Z58" s="232"/>
      <c r="AA58" s="232"/>
      <c r="AB58" s="224" t="s">
        <v>13</v>
      </c>
      <c r="AC58" s="302">
        <f>AC57/6</f>
        <v>13</v>
      </c>
      <c r="AD58" s="302"/>
      <c r="AE58" s="226"/>
      <c r="AF58" s="229"/>
      <c r="AH58" s="233"/>
      <c r="AI58" s="233"/>
      <c r="AJ58" s="234"/>
      <c r="AK58" s="279"/>
      <c r="AL58" s="256"/>
      <c r="AM58" s="302">
        <f>AM57/6</f>
        <v>6.166666666666667</v>
      </c>
      <c r="AN58" s="302"/>
      <c r="AU58" s="227"/>
      <c r="AV58" s="227"/>
      <c r="AW58" s="235"/>
      <c r="AX58" s="166"/>
      <c r="AY58" s="166"/>
    </row>
    <row r="59" spans="1:55" s="229" customFormat="1" ht="18" customHeight="1">
      <c r="A59" s="19"/>
      <c r="B59" s="18"/>
      <c r="C59" s="224" t="s">
        <v>12</v>
      </c>
      <c r="D59" s="236">
        <v>4.1666666666666666E-3</v>
      </c>
      <c r="E59" s="18"/>
      <c r="F59" s="18"/>
      <c r="G59" s="18"/>
      <c r="H59" s="18"/>
      <c r="I59" s="18"/>
      <c r="J59" s="18"/>
      <c r="K59" s="301"/>
      <c r="L59" s="301"/>
      <c r="M59" s="18"/>
      <c r="N59" s="18"/>
      <c r="O59" s="18"/>
      <c r="P59" s="18"/>
      <c r="Q59" s="18"/>
      <c r="R59" s="18"/>
      <c r="S59" s="224" t="s">
        <v>12</v>
      </c>
      <c r="T59" s="303">
        <v>6.9444444444444441E-3</v>
      </c>
      <c r="U59" s="303"/>
      <c r="V59" s="232"/>
      <c r="W59" s="232"/>
      <c r="X59" s="232"/>
      <c r="Y59" s="232"/>
      <c r="Z59" s="232"/>
      <c r="AA59" s="232"/>
      <c r="AB59" s="224" t="s">
        <v>11</v>
      </c>
      <c r="AC59" s="303">
        <v>6.9444444444444441E-3</v>
      </c>
      <c r="AD59" s="303"/>
      <c r="AE59" s="18"/>
      <c r="AF59" s="18"/>
      <c r="AH59" s="233"/>
      <c r="AI59" s="233"/>
      <c r="AJ59" s="234"/>
      <c r="AK59" s="279"/>
      <c r="AL59" s="256"/>
      <c r="AM59" s="303">
        <v>6.5972222222222222E-3</v>
      </c>
      <c r="AN59" s="303"/>
      <c r="AP59" s="296">
        <f>D57+T57+AC57+AM57</f>
        <v>271</v>
      </c>
      <c r="AQ59" s="296"/>
      <c r="AR59" s="296"/>
      <c r="AS59" s="296"/>
      <c r="AT59" s="297">
        <f>AP59/12</f>
        <v>22.583333333333332</v>
      </c>
      <c r="AU59" s="237"/>
      <c r="AV59" s="237"/>
      <c r="AW59" s="298"/>
      <c r="AX59" s="298"/>
      <c r="AY59" s="298"/>
      <c r="AZ59" s="298"/>
      <c r="BA59" s="298"/>
      <c r="BB59" s="298"/>
      <c r="BC59" s="298"/>
    </row>
    <row r="60" spans="1:55" s="229" customFormat="1" ht="18" customHeight="1">
      <c r="A60" s="19"/>
      <c r="B60" s="18"/>
      <c r="C60" s="224" t="s">
        <v>11</v>
      </c>
      <c r="D60" s="238">
        <f>D58*D59</f>
        <v>5.4166666666666669E-2</v>
      </c>
      <c r="E60" s="18"/>
      <c r="F60" s="18"/>
      <c r="G60" s="18"/>
      <c r="H60" s="18"/>
      <c r="I60" s="18"/>
      <c r="J60" s="18"/>
      <c r="K60" s="301"/>
      <c r="L60" s="301"/>
      <c r="M60" s="18"/>
      <c r="N60" s="239"/>
      <c r="O60" s="239"/>
      <c r="P60" s="239"/>
      <c r="Q60" s="239"/>
      <c r="R60" s="18"/>
      <c r="S60" s="224" t="s">
        <v>11</v>
      </c>
      <c r="T60" s="299">
        <f>T58*T59</f>
        <v>9.0277777777777776E-2</v>
      </c>
      <c r="U60" s="299"/>
      <c r="V60" s="232"/>
      <c r="W60" s="232"/>
      <c r="X60" s="232"/>
      <c r="Y60" s="232"/>
      <c r="Z60" s="232"/>
      <c r="AA60" s="232"/>
      <c r="AB60" s="224" t="s">
        <v>10</v>
      </c>
      <c r="AC60" s="300">
        <f>AC58*AC59</f>
        <v>9.0277777777777776E-2</v>
      </c>
      <c r="AD60" s="300"/>
      <c r="AE60" s="18"/>
      <c r="AF60" s="18"/>
      <c r="AH60" s="233"/>
      <c r="AI60" s="233"/>
      <c r="AJ60" s="234"/>
      <c r="AK60" s="279"/>
      <c r="AL60" s="256"/>
      <c r="AM60" s="300">
        <f>AM58*AM59</f>
        <v>4.0682870370370369E-2</v>
      </c>
      <c r="AN60" s="300"/>
      <c r="AP60" s="296"/>
      <c r="AQ60" s="296"/>
      <c r="AR60" s="296"/>
      <c r="AS60" s="296"/>
      <c r="AT60" s="297"/>
      <c r="AU60" s="237"/>
      <c r="AV60" s="237"/>
      <c r="AW60" s="298"/>
      <c r="AX60" s="298"/>
      <c r="AY60" s="298"/>
      <c r="AZ60" s="298"/>
      <c r="BA60" s="298"/>
      <c r="BB60" s="298"/>
      <c r="BC60" s="298"/>
    </row>
    <row r="61" spans="1:55" s="18" customFormat="1" ht="18" customHeight="1">
      <c r="A61" s="228"/>
      <c r="B61" s="229"/>
      <c r="C61" s="224" t="s">
        <v>10</v>
      </c>
      <c r="D61" s="240">
        <v>0.3888888888888889</v>
      </c>
      <c r="E61" s="229"/>
      <c r="F61" s="229"/>
      <c r="G61" s="229"/>
      <c r="H61" s="229"/>
      <c r="I61" s="229"/>
      <c r="J61" s="229"/>
      <c r="K61" s="301"/>
      <c r="L61" s="301"/>
      <c r="M61" s="229"/>
      <c r="R61" s="229"/>
      <c r="S61" s="224" t="s">
        <v>10</v>
      </c>
      <c r="T61" s="292">
        <f>D62+T59*4</f>
        <v>0.47083333333333333</v>
      </c>
      <c r="U61" s="293"/>
      <c r="V61" s="232"/>
      <c r="W61" s="232"/>
      <c r="X61" s="232"/>
      <c r="Y61" s="232"/>
      <c r="Z61" s="232"/>
      <c r="AA61" s="232"/>
      <c r="AB61" s="224" t="s">
        <v>9</v>
      </c>
      <c r="AC61" s="292">
        <f>T62+AC59*1.25</f>
        <v>0.5697916666666667</v>
      </c>
      <c r="AD61" s="293"/>
      <c r="AF61" s="229"/>
      <c r="AG61" s="304">
        <f>D57+T57+AC57</f>
        <v>234</v>
      </c>
      <c r="AH61" s="304"/>
      <c r="AI61" s="304"/>
      <c r="AJ61" s="234"/>
      <c r="AK61" s="279"/>
      <c r="AL61" s="256"/>
      <c r="AM61" s="292">
        <f>AC62+AM59</f>
        <v>0.66666666666666674</v>
      </c>
      <c r="AN61" s="293"/>
      <c r="AP61" s="294" t="s">
        <v>179</v>
      </c>
      <c r="AQ61" s="294"/>
      <c r="AR61" s="294"/>
      <c r="AS61" s="294"/>
      <c r="AT61" s="294"/>
      <c r="AU61" s="21"/>
      <c r="AV61" s="21"/>
      <c r="AW61" s="295"/>
      <c r="AX61" s="295"/>
      <c r="AY61" s="295"/>
      <c r="AZ61" s="295"/>
      <c r="BA61" s="295"/>
      <c r="BB61" s="295"/>
      <c r="BC61" s="295"/>
    </row>
    <row r="62" spans="1:55" s="18" customFormat="1" ht="18" customHeight="1">
      <c r="A62" s="228"/>
      <c r="B62" s="229"/>
      <c r="C62" s="224" t="s">
        <v>9</v>
      </c>
      <c r="D62" s="240">
        <f>D61+D60</f>
        <v>0.44305555555555554</v>
      </c>
      <c r="E62" s="229"/>
      <c r="F62" s="229"/>
      <c r="G62" s="229"/>
      <c r="H62" s="229"/>
      <c r="I62" s="229"/>
      <c r="J62" s="229"/>
      <c r="K62" s="301"/>
      <c r="L62" s="301"/>
      <c r="M62" s="229"/>
      <c r="R62" s="229"/>
      <c r="S62" s="224" t="s">
        <v>9</v>
      </c>
      <c r="T62" s="292">
        <f>T61+T60</f>
        <v>0.56111111111111112</v>
      </c>
      <c r="U62" s="293"/>
      <c r="V62" s="232"/>
      <c r="W62" s="232"/>
      <c r="X62" s="232"/>
      <c r="Y62" s="232"/>
      <c r="Z62" s="232"/>
      <c r="AA62" s="232"/>
      <c r="AB62" s="241"/>
      <c r="AC62" s="292">
        <f>AC61+AC60</f>
        <v>0.66006944444444449</v>
      </c>
      <c r="AD62" s="293"/>
      <c r="AE62" s="242"/>
      <c r="AF62" s="229"/>
      <c r="AH62" s="233"/>
      <c r="AI62" s="233"/>
      <c r="AJ62" s="234"/>
      <c r="AK62" s="279"/>
      <c r="AL62" s="256"/>
      <c r="AM62" s="292">
        <f>AM61+AM60</f>
        <v>0.70734953703703707</v>
      </c>
      <c r="AN62" s="293"/>
      <c r="AP62" s="294"/>
      <c r="AQ62" s="294"/>
      <c r="AR62" s="294"/>
      <c r="AS62" s="294"/>
      <c r="AT62" s="294"/>
      <c r="AU62" s="21"/>
      <c r="AV62" s="21"/>
      <c r="AW62" s="295"/>
      <c r="AX62" s="295"/>
      <c r="AY62" s="295"/>
      <c r="AZ62" s="295"/>
      <c r="BA62" s="295"/>
      <c r="BB62" s="295"/>
      <c r="BC62" s="295"/>
    </row>
    <row r="63" spans="1:55" ht="18" customHeight="1">
      <c r="AK63" s="272"/>
      <c r="AL63" s="251"/>
    </row>
    <row r="64" spans="1:55" ht="30" customHeight="1">
      <c r="AA64" s="243" t="s">
        <v>185</v>
      </c>
      <c r="AK64" s="272"/>
      <c r="AL64" s="251"/>
    </row>
    <row r="65" spans="27:38" ht="30" customHeight="1">
      <c r="AA65" s="243" t="s">
        <v>186</v>
      </c>
      <c r="AK65" s="272"/>
      <c r="AL65" s="251"/>
    </row>
    <row r="66" spans="27:38" ht="39.950000000000003" customHeight="1">
      <c r="AA66" s="243" t="s">
        <v>180</v>
      </c>
      <c r="AB66" s="243"/>
    </row>
    <row r="67" spans="27:38" ht="39.950000000000003" customHeight="1">
      <c r="AA67" s="243" t="s">
        <v>184</v>
      </c>
      <c r="AB67" s="243"/>
    </row>
    <row r="68" spans="27:38" ht="39.950000000000003" customHeight="1">
      <c r="AB68" s="243"/>
    </row>
    <row r="69" spans="27:38" ht="39.950000000000003" customHeight="1">
      <c r="AB69" s="243"/>
    </row>
  </sheetData>
  <mergeCells count="139">
    <mergeCell ref="J2:L3"/>
    <mergeCell ref="T2:U2"/>
    <mergeCell ref="AG2:AI2"/>
    <mergeCell ref="A3:B3"/>
    <mergeCell ref="C3:D3"/>
    <mergeCell ref="T3:U3"/>
    <mergeCell ref="AC3:AD3"/>
    <mergeCell ref="AG3:AI3"/>
    <mergeCell ref="AU4:AU5"/>
    <mergeCell ref="AQ6:AQ7"/>
    <mergeCell ref="AR6:AR7"/>
    <mergeCell ref="B8:B11"/>
    <mergeCell ref="R8:R11"/>
    <mergeCell ref="AA8:AA11"/>
    <mergeCell ref="AQ8:AQ9"/>
    <mergeCell ref="AR8:AR9"/>
    <mergeCell ref="AQ10:AQ11"/>
    <mergeCell ref="AR10:AR11"/>
    <mergeCell ref="B4:B7"/>
    <mergeCell ref="R4:R7"/>
    <mergeCell ref="AA4:AA7"/>
    <mergeCell ref="AM4:AM11"/>
    <mergeCell ref="AQ4:AQ5"/>
    <mergeCell ref="AR4:AR5"/>
    <mergeCell ref="AU12:AU13"/>
    <mergeCell ref="AQ14:AQ15"/>
    <mergeCell ref="AR14:AR15"/>
    <mergeCell ref="B16:B19"/>
    <mergeCell ref="R16:R19"/>
    <mergeCell ref="AA16:AA19"/>
    <mergeCell ref="AQ16:AQ17"/>
    <mergeCell ref="AR16:AR17"/>
    <mergeCell ref="AQ18:AQ19"/>
    <mergeCell ref="AR18:AR19"/>
    <mergeCell ref="B12:B15"/>
    <mergeCell ref="R12:R15"/>
    <mergeCell ref="AA12:AA15"/>
    <mergeCell ref="AM12:AM19"/>
    <mergeCell ref="AQ12:AQ13"/>
    <mergeCell ref="AR12:AR13"/>
    <mergeCell ref="AU20:AU21"/>
    <mergeCell ref="AQ22:AQ23"/>
    <mergeCell ref="AR22:AR23"/>
    <mergeCell ref="B24:B27"/>
    <mergeCell ref="R24:R27"/>
    <mergeCell ref="AA24:AA27"/>
    <mergeCell ref="AQ24:AQ25"/>
    <mergeCell ref="AR24:AR25"/>
    <mergeCell ref="AQ26:AQ27"/>
    <mergeCell ref="AR26:AR27"/>
    <mergeCell ref="B20:B23"/>
    <mergeCell ref="R20:R23"/>
    <mergeCell ref="AA20:AA23"/>
    <mergeCell ref="AM20:AM27"/>
    <mergeCell ref="AQ20:AQ21"/>
    <mergeCell ref="AR20:AR21"/>
    <mergeCell ref="AU28:AU29"/>
    <mergeCell ref="AQ30:AQ31"/>
    <mergeCell ref="AR30:AR31"/>
    <mergeCell ref="B32:B35"/>
    <mergeCell ref="R32:R35"/>
    <mergeCell ref="AA32:AA35"/>
    <mergeCell ref="AQ32:AQ33"/>
    <mergeCell ref="AR32:AR33"/>
    <mergeCell ref="AQ34:AQ35"/>
    <mergeCell ref="AR34:AR35"/>
    <mergeCell ref="B28:B31"/>
    <mergeCell ref="R28:R31"/>
    <mergeCell ref="AA28:AA31"/>
    <mergeCell ref="AM28:AM35"/>
    <mergeCell ref="AQ28:AQ29"/>
    <mergeCell ref="AR28:AR29"/>
    <mergeCell ref="AU36:AU37"/>
    <mergeCell ref="AQ38:AQ39"/>
    <mergeCell ref="AR38:AR39"/>
    <mergeCell ref="B40:B43"/>
    <mergeCell ref="R40:R43"/>
    <mergeCell ref="AA40:AA43"/>
    <mergeCell ref="AQ40:AQ41"/>
    <mergeCell ref="AR40:AR41"/>
    <mergeCell ref="AQ42:AQ43"/>
    <mergeCell ref="AR42:AR43"/>
    <mergeCell ref="B36:B39"/>
    <mergeCell ref="R36:R39"/>
    <mergeCell ref="AA36:AA39"/>
    <mergeCell ref="AM36:AM43"/>
    <mergeCell ref="AQ36:AQ37"/>
    <mergeCell ref="AR36:AR37"/>
    <mergeCell ref="AU44:AU45"/>
    <mergeCell ref="AQ46:AQ47"/>
    <mergeCell ref="AR46:AR47"/>
    <mergeCell ref="B48:B51"/>
    <mergeCell ref="R48:R51"/>
    <mergeCell ref="AA48:AA51"/>
    <mergeCell ref="AQ48:AQ49"/>
    <mergeCell ref="AR48:AR49"/>
    <mergeCell ref="AQ50:AQ51"/>
    <mergeCell ref="AR50:AR51"/>
    <mergeCell ref="B44:B47"/>
    <mergeCell ref="R44:R47"/>
    <mergeCell ref="AA44:AA47"/>
    <mergeCell ref="AM44:AM51"/>
    <mergeCell ref="AQ44:AQ45"/>
    <mergeCell ref="AR44:AR45"/>
    <mergeCell ref="AU52:AU53"/>
    <mergeCell ref="AQ54:AQ55"/>
    <mergeCell ref="AR54:AR55"/>
    <mergeCell ref="D57:E57"/>
    <mergeCell ref="T57:U57"/>
    <mergeCell ref="AC57:AD57"/>
    <mergeCell ref="AM57:AN57"/>
    <mergeCell ref="B52:B55"/>
    <mergeCell ref="R52:R55"/>
    <mergeCell ref="AA52:AA55"/>
    <mergeCell ref="AM52:AM55"/>
    <mergeCell ref="AQ52:AQ53"/>
    <mergeCell ref="AR52:AR53"/>
    <mergeCell ref="K58:L62"/>
    <mergeCell ref="T58:U58"/>
    <mergeCell ref="AC58:AD58"/>
    <mergeCell ref="AM58:AN58"/>
    <mergeCell ref="T59:U59"/>
    <mergeCell ref="AC59:AD59"/>
    <mergeCell ref="AM59:AN59"/>
    <mergeCell ref="T61:U61"/>
    <mergeCell ref="AC61:AD61"/>
    <mergeCell ref="AG61:AI61"/>
    <mergeCell ref="AM61:AN61"/>
    <mergeCell ref="AP61:AT62"/>
    <mergeCell ref="AW61:BC62"/>
    <mergeCell ref="T62:U62"/>
    <mergeCell ref="AC62:AD62"/>
    <mergeCell ref="AM62:AN62"/>
    <mergeCell ref="AP59:AS60"/>
    <mergeCell ref="AT59:AT60"/>
    <mergeCell ref="AW59:BC60"/>
    <mergeCell ref="T60:U60"/>
    <mergeCell ref="AC60:AD60"/>
    <mergeCell ref="AM60:AN60"/>
  </mergeCells>
  <phoneticPr fontId="3"/>
  <printOptions horizontalCentered="1"/>
  <pageMargins left="0" right="0" top="0" bottom="0" header="0.31496062992125984" footer="0.31496062992125984"/>
  <pageSetup paperSize="9" scale="39" orientation="portrait" horizontalDpi="0" verticalDpi="0" r:id="rId1"/>
  <rowBreaks count="2" manualBreakCount="2">
    <brk id="22" max="46" man="1"/>
    <brk id="43" max="4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B1:J64"/>
  <sheetViews>
    <sheetView view="pageBreakPreview" zoomScale="60" zoomScaleNormal="50" workbookViewId="0">
      <selection activeCell="G20" sqref="G20"/>
    </sheetView>
  </sheetViews>
  <sheetFormatPr defaultRowHeight="24"/>
  <cols>
    <col min="1" max="1" width="3.25" style="8" customWidth="1"/>
    <col min="2" max="2" width="3.875" style="8" customWidth="1"/>
    <col min="3" max="3" width="11.375" style="5" customWidth="1"/>
    <col min="4" max="4" width="12.75" style="5" customWidth="1"/>
    <col min="5" max="5" width="17.75" style="5" customWidth="1"/>
    <col min="6" max="6" width="5.375" style="5" customWidth="1"/>
    <col min="7" max="7" width="16.5" style="8" customWidth="1"/>
    <col min="8" max="9" width="9" style="8"/>
    <col min="10" max="10" width="10.875" style="8" customWidth="1"/>
    <col min="11" max="11" width="3.625" style="8" customWidth="1"/>
    <col min="12" max="16384" width="9" style="8"/>
  </cols>
  <sheetData>
    <row r="1" spans="2:10" ht="18" customHeight="1"/>
    <row r="2" spans="2:10" ht="71.25" customHeight="1">
      <c r="B2" s="9"/>
      <c r="C2" s="287" t="s">
        <v>143</v>
      </c>
      <c r="D2" s="10"/>
      <c r="E2" s="10"/>
      <c r="F2" s="10"/>
      <c r="G2" s="11"/>
      <c r="H2" s="11"/>
      <c r="I2" s="11"/>
      <c r="J2" s="12"/>
    </row>
    <row r="3" spans="2:10" ht="9.75" customHeight="1">
      <c r="B3" s="13"/>
      <c r="C3" s="40"/>
      <c r="D3" s="3"/>
      <c r="E3" s="3"/>
      <c r="F3" s="3"/>
      <c r="G3" s="6"/>
      <c r="H3" s="6"/>
      <c r="I3" s="6"/>
      <c r="J3" s="14"/>
    </row>
    <row r="4" spans="2:10" ht="49.5" customHeight="1">
      <c r="B4" s="13"/>
      <c r="C4" s="286" t="s">
        <v>144</v>
      </c>
      <c r="D4" s="2"/>
      <c r="E4" s="6"/>
      <c r="F4" s="6"/>
      <c r="G4" s="6"/>
      <c r="H4" s="6"/>
      <c r="I4" s="6"/>
      <c r="J4" s="14"/>
    </row>
    <row r="5" spans="2:10" ht="39.950000000000003" customHeight="1">
      <c r="B5" s="13"/>
      <c r="C5" s="284" t="s">
        <v>145</v>
      </c>
      <c r="D5" s="280" t="s">
        <v>88</v>
      </c>
      <c r="E5" s="282" t="s">
        <v>58</v>
      </c>
      <c r="F5" s="58"/>
      <c r="G5" s="285" t="s">
        <v>3</v>
      </c>
      <c r="H5" s="6"/>
      <c r="I5" s="6"/>
      <c r="J5" s="14"/>
    </row>
    <row r="6" spans="2:10" ht="39.950000000000003" customHeight="1">
      <c r="B6" s="13"/>
      <c r="C6" s="284" t="s">
        <v>146</v>
      </c>
      <c r="D6" s="59" t="s">
        <v>80</v>
      </c>
      <c r="E6" s="282" t="s">
        <v>52</v>
      </c>
      <c r="F6" s="58"/>
      <c r="G6" s="285" t="s">
        <v>36</v>
      </c>
      <c r="H6" s="6"/>
      <c r="I6" s="6"/>
      <c r="J6" s="14"/>
    </row>
    <row r="7" spans="2:10" ht="39.950000000000003" customHeight="1">
      <c r="B7" s="13"/>
      <c r="C7" s="284" t="s">
        <v>147</v>
      </c>
      <c r="D7" s="280" t="s">
        <v>88</v>
      </c>
      <c r="E7" s="282" t="s">
        <v>59</v>
      </c>
      <c r="F7" s="58"/>
      <c r="G7" s="285"/>
      <c r="H7" s="6"/>
      <c r="I7" s="6"/>
      <c r="J7" s="14"/>
    </row>
    <row r="8" spans="2:10" ht="39.950000000000003" customHeight="1">
      <c r="B8" s="13"/>
      <c r="C8" s="284" t="s">
        <v>148</v>
      </c>
      <c r="D8" s="281" t="s">
        <v>79</v>
      </c>
      <c r="E8" s="283" t="s">
        <v>24</v>
      </c>
      <c r="F8" s="6"/>
      <c r="G8" s="285" t="s">
        <v>33</v>
      </c>
      <c r="H8" s="6"/>
      <c r="I8" s="6"/>
      <c r="J8" s="14"/>
    </row>
    <row r="9" spans="2:10" ht="39.950000000000003" customHeight="1">
      <c r="B9" s="13"/>
      <c r="C9" s="284" t="s">
        <v>149</v>
      </c>
      <c r="D9" s="280" t="s">
        <v>57</v>
      </c>
      <c r="E9" s="282" t="s">
        <v>89</v>
      </c>
      <c r="F9" s="1"/>
      <c r="G9" s="285" t="s">
        <v>34</v>
      </c>
      <c r="J9" s="14"/>
    </row>
    <row r="10" spans="2:10" ht="39.950000000000003" customHeight="1">
      <c r="B10" s="13"/>
      <c r="C10" s="284" t="s">
        <v>150</v>
      </c>
      <c r="D10" s="59" t="s">
        <v>87</v>
      </c>
      <c r="E10" s="283" t="s">
        <v>31</v>
      </c>
      <c r="F10" s="1"/>
      <c r="G10" s="343" t="s">
        <v>35</v>
      </c>
      <c r="H10" s="343"/>
      <c r="I10" s="343"/>
      <c r="J10" s="344"/>
    </row>
    <row r="11" spans="2:10" ht="39.950000000000003" customHeight="1">
      <c r="B11" s="13"/>
      <c r="C11" s="284" t="s">
        <v>151</v>
      </c>
      <c r="D11" s="59" t="s">
        <v>175</v>
      </c>
      <c r="E11" s="282" t="s">
        <v>56</v>
      </c>
      <c r="F11" s="2"/>
      <c r="G11" s="6"/>
      <c r="H11" s="6"/>
      <c r="I11" s="6"/>
      <c r="J11" s="14"/>
    </row>
    <row r="12" spans="2:10" ht="39.950000000000003" customHeight="1">
      <c r="B12" s="13"/>
      <c r="C12" s="284" t="s">
        <v>152</v>
      </c>
      <c r="D12" s="59" t="s">
        <v>172</v>
      </c>
      <c r="E12" s="283" t="s">
        <v>84</v>
      </c>
      <c r="F12" s="2"/>
      <c r="G12" s="6"/>
      <c r="H12" s="6"/>
      <c r="I12" s="6"/>
      <c r="J12" s="14"/>
    </row>
    <row r="13" spans="2:10" ht="39.950000000000003" customHeight="1">
      <c r="B13" s="13"/>
      <c r="C13" s="284" t="s">
        <v>153</v>
      </c>
      <c r="D13" s="280" t="s">
        <v>93</v>
      </c>
      <c r="E13" s="283" t="s">
        <v>94</v>
      </c>
      <c r="F13" s="6"/>
      <c r="G13" s="6"/>
      <c r="H13" s="6"/>
      <c r="I13" s="6"/>
      <c r="J13" s="14"/>
    </row>
    <row r="14" spans="2:10" ht="39.950000000000003" customHeight="1">
      <c r="B14" s="13"/>
      <c r="C14" s="284" t="s">
        <v>154</v>
      </c>
      <c r="D14" s="281" t="s">
        <v>51</v>
      </c>
      <c r="E14" s="283" t="s">
        <v>55</v>
      </c>
      <c r="F14" s="2"/>
      <c r="G14" s="6"/>
      <c r="H14" s="6"/>
      <c r="I14" s="6"/>
      <c r="J14" s="14"/>
    </row>
    <row r="15" spans="2:10" ht="39.950000000000003" customHeight="1">
      <c r="B15" s="13"/>
      <c r="C15" s="284" t="s">
        <v>155</v>
      </c>
      <c r="D15" s="59" t="s">
        <v>80</v>
      </c>
      <c r="E15" s="282" t="s">
        <v>53</v>
      </c>
      <c r="F15" s="2"/>
      <c r="G15" s="6"/>
      <c r="H15" s="6"/>
      <c r="I15" s="6"/>
      <c r="J15" s="14"/>
    </row>
    <row r="16" spans="2:10" ht="39.950000000000003" customHeight="1">
      <c r="B16" s="13"/>
      <c r="C16" s="284" t="s">
        <v>156</v>
      </c>
      <c r="D16" s="280" t="s">
        <v>28</v>
      </c>
      <c r="E16" s="283" t="s">
        <v>61</v>
      </c>
      <c r="G16" s="6"/>
      <c r="H16" s="6"/>
      <c r="I16" s="6"/>
      <c r="J16" s="14"/>
    </row>
    <row r="17" spans="2:10" ht="39.950000000000003" customHeight="1">
      <c r="B17" s="13"/>
      <c r="C17" s="284" t="s">
        <v>157</v>
      </c>
      <c r="D17" s="280" t="s">
        <v>93</v>
      </c>
      <c r="E17" s="283" t="s">
        <v>96</v>
      </c>
      <c r="F17" s="1"/>
      <c r="G17" s="6"/>
      <c r="H17" s="6"/>
      <c r="I17" s="6"/>
      <c r="J17" s="14"/>
    </row>
    <row r="18" spans="2:10" ht="39.950000000000003" customHeight="1">
      <c r="B18" s="13"/>
      <c r="C18" s="284" t="s">
        <v>158</v>
      </c>
      <c r="D18" s="280" t="s">
        <v>57</v>
      </c>
      <c r="E18" s="282" t="s">
        <v>109</v>
      </c>
      <c r="F18" s="2"/>
      <c r="G18" s="6"/>
      <c r="H18" s="6"/>
      <c r="I18" s="6"/>
      <c r="J18" s="14"/>
    </row>
    <row r="19" spans="2:10" ht="39.950000000000003" customHeight="1">
      <c r="B19" s="13"/>
      <c r="C19" s="284" t="s">
        <v>159</v>
      </c>
      <c r="D19" s="280" t="s">
        <v>28</v>
      </c>
      <c r="E19" s="283" t="s">
        <v>112</v>
      </c>
      <c r="F19" s="2"/>
      <c r="G19" s="6"/>
      <c r="H19" s="6"/>
      <c r="I19" s="6"/>
      <c r="J19" s="14"/>
    </row>
    <row r="20" spans="2:10" ht="66.75" customHeight="1">
      <c r="B20" s="15"/>
      <c r="C20" s="7"/>
      <c r="D20" s="7"/>
      <c r="E20" s="16"/>
      <c r="F20" s="16"/>
      <c r="G20" s="7"/>
      <c r="H20" s="7"/>
      <c r="I20" s="7"/>
      <c r="J20" s="17"/>
    </row>
    <row r="21" spans="2:10" ht="9" customHeight="1">
      <c r="C21" s="6"/>
      <c r="D21" s="6"/>
      <c r="E21" s="2"/>
      <c r="F21" s="2"/>
    </row>
    <row r="22" spans="2:10">
      <c r="C22" s="2"/>
      <c r="D22" s="6"/>
    </row>
    <row r="23" spans="2:10">
      <c r="C23" s="3"/>
      <c r="D23" s="3"/>
    </row>
    <row r="24" spans="2:10">
      <c r="C24" s="3"/>
      <c r="D24" s="3"/>
    </row>
    <row r="25" spans="2:10">
      <c r="C25" s="3"/>
      <c r="D25" s="3"/>
    </row>
    <row r="26" spans="2:10">
      <c r="C26" s="3"/>
      <c r="D26" s="3"/>
    </row>
    <row r="27" spans="2:10">
      <c r="C27" s="3"/>
      <c r="D27" s="3"/>
    </row>
    <row r="28" spans="2:10">
      <c r="C28" s="3"/>
      <c r="D28" s="3"/>
    </row>
    <row r="29" spans="2:10">
      <c r="C29" s="3"/>
      <c r="D29" s="3"/>
    </row>
    <row r="30" spans="2:10">
      <c r="C30" s="3"/>
      <c r="D30" s="3"/>
    </row>
    <row r="31" spans="2:10">
      <c r="C31" s="3"/>
      <c r="D31" s="3"/>
    </row>
    <row r="32" spans="2:10">
      <c r="C32" s="3"/>
      <c r="D32" s="3"/>
    </row>
    <row r="33" spans="3:4">
      <c r="C33" s="3"/>
      <c r="D33" s="3"/>
    </row>
    <row r="34" spans="3:4">
      <c r="C34" s="3"/>
      <c r="D34" s="3"/>
    </row>
    <row r="35" spans="3:4">
      <c r="C35" s="3"/>
      <c r="D35" s="3"/>
    </row>
    <row r="36" spans="3:4">
      <c r="C36" s="3"/>
      <c r="D36" s="3"/>
    </row>
    <row r="37" spans="3:4">
      <c r="C37" s="3"/>
      <c r="D37" s="3"/>
    </row>
    <row r="38" spans="3:4">
      <c r="C38" s="3"/>
      <c r="D38" s="3"/>
    </row>
    <row r="39" spans="3:4">
      <c r="C39" s="3"/>
      <c r="D39" s="3"/>
    </row>
    <row r="40" spans="3:4">
      <c r="C40" s="3"/>
      <c r="D40" s="3"/>
    </row>
    <row r="41" spans="3:4">
      <c r="C41" s="3"/>
      <c r="D41" s="3"/>
    </row>
    <row r="42" spans="3:4">
      <c r="C42" s="3"/>
      <c r="D42" s="3"/>
    </row>
    <row r="43" spans="3:4">
      <c r="C43" s="3"/>
      <c r="D43" s="3"/>
    </row>
    <row r="44" spans="3:4">
      <c r="C44" s="3"/>
      <c r="D44" s="3"/>
    </row>
    <row r="45" spans="3:4">
      <c r="C45" s="3"/>
      <c r="D45" s="3"/>
    </row>
    <row r="46" spans="3:4">
      <c r="C46" s="3"/>
      <c r="D46" s="3"/>
    </row>
    <row r="47" spans="3:4">
      <c r="C47" s="3"/>
      <c r="D47" s="3"/>
    </row>
    <row r="48" spans="3:4">
      <c r="C48" s="3"/>
      <c r="D48" s="3"/>
    </row>
    <row r="49" spans="3:6">
      <c r="C49" s="3"/>
      <c r="D49" s="3"/>
    </row>
    <row r="50" spans="3:6">
      <c r="C50" s="3"/>
      <c r="D50" s="3"/>
      <c r="E50" s="3"/>
      <c r="F50" s="3"/>
    </row>
    <row r="51" spans="3:6">
      <c r="C51" s="3"/>
      <c r="D51" s="3"/>
      <c r="E51" s="3"/>
      <c r="F51" s="3"/>
    </row>
    <row r="52" spans="3:6">
      <c r="C52" s="4"/>
      <c r="D52" s="3"/>
      <c r="E52" s="3"/>
      <c r="F52" s="3"/>
    </row>
    <row r="53" spans="3:6">
      <c r="C53" s="4"/>
      <c r="D53" s="3"/>
      <c r="E53" s="4"/>
      <c r="F53" s="4"/>
    </row>
    <row r="54" spans="3:6">
      <c r="C54" s="4"/>
      <c r="D54" s="3"/>
      <c r="E54" s="4"/>
      <c r="F54" s="4"/>
    </row>
    <row r="55" spans="3:6">
      <c r="C55" s="3"/>
      <c r="D55" s="4"/>
      <c r="E55" s="4"/>
      <c r="F55" s="4"/>
    </row>
    <row r="56" spans="3:6">
      <c r="C56" s="3"/>
      <c r="D56" s="4"/>
    </row>
    <row r="57" spans="3:6">
      <c r="C57" s="3"/>
      <c r="D57" s="4"/>
    </row>
    <row r="58" spans="3:6">
      <c r="C58" s="3"/>
      <c r="D58" s="3"/>
    </row>
    <row r="59" spans="3:6">
      <c r="C59" s="3"/>
      <c r="D59" s="3"/>
    </row>
    <row r="60" spans="3:6">
      <c r="C60" s="3"/>
      <c r="D60" s="3"/>
    </row>
    <row r="61" spans="3:6">
      <c r="C61" s="3"/>
      <c r="D61" s="3"/>
    </row>
    <row r="62" spans="3:6">
      <c r="D62" s="3"/>
    </row>
    <row r="63" spans="3:6">
      <c r="D63" s="3"/>
    </row>
    <row r="64" spans="3:6">
      <c r="D64" s="3"/>
    </row>
  </sheetData>
  <mergeCells count="1">
    <mergeCell ref="G10:J10"/>
  </mergeCells>
  <phoneticPr fontId="3"/>
  <printOptions horizontalCentered="1"/>
  <pageMargins left="0.19685039370078741" right="0" top="0.39370078740157483" bottom="0" header="0.51181102362204722" footer="0.51181102362204722"/>
  <pageSetup paperSize="9" scale="98" orientation="portrait" horizontalDpi="0" verticalDpi="0" r:id="rId1"/>
  <headerFooter alignWithMargins="0"/>
  <rowBreaks count="1" manualBreakCount="1">
    <brk id="2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2:G22"/>
  <sheetViews>
    <sheetView view="pageBreakPreview" zoomScaleNormal="100" zoomScaleSheetLayoutView="100" workbookViewId="0">
      <selection activeCell="F4" sqref="F4"/>
    </sheetView>
  </sheetViews>
  <sheetFormatPr defaultRowHeight="15" customHeight="1"/>
  <cols>
    <col min="1" max="1" width="2.5" style="26" customWidth="1"/>
    <col min="2" max="2" width="10.125" style="26" customWidth="1"/>
    <col min="3" max="3" width="8.25" style="26" customWidth="1"/>
    <col min="4" max="4" width="6.125" style="26" customWidth="1"/>
    <col min="5" max="5" width="9.75" style="26" customWidth="1"/>
    <col min="6" max="6" width="11.875" style="26" customWidth="1"/>
    <col min="7" max="15" width="9" style="26"/>
    <col min="16" max="16" width="8.75" style="26" customWidth="1"/>
    <col min="17" max="17" width="2.875" style="26" customWidth="1"/>
    <col min="18" max="16384" width="9" style="26"/>
  </cols>
  <sheetData>
    <row r="2" spans="2:7" ht="15" customHeight="1">
      <c r="B2" s="26" t="s">
        <v>173</v>
      </c>
    </row>
    <row r="3" spans="2:7" ht="15" customHeight="1">
      <c r="B3" s="26" t="s">
        <v>162</v>
      </c>
    </row>
    <row r="5" spans="2:7" ht="15" customHeight="1">
      <c r="B5" s="32" t="s">
        <v>8</v>
      </c>
      <c r="C5" s="30"/>
      <c r="D5" s="31"/>
      <c r="F5" s="32" t="s">
        <v>174</v>
      </c>
      <c r="G5" s="32"/>
    </row>
    <row r="6" spans="2:7" ht="15" customHeight="1">
      <c r="B6" s="43" t="s">
        <v>2</v>
      </c>
      <c r="C6" s="44" t="s">
        <v>163</v>
      </c>
      <c r="D6" s="44"/>
      <c r="E6" s="34">
        <v>5800</v>
      </c>
      <c r="F6" s="73"/>
    </row>
    <row r="7" spans="2:7" ht="15" customHeight="1">
      <c r="B7" s="22" t="s">
        <v>48</v>
      </c>
      <c r="C7" s="35" t="s">
        <v>164</v>
      </c>
      <c r="D7" s="32"/>
      <c r="E7" s="23"/>
      <c r="F7" s="73">
        <v>35800</v>
      </c>
    </row>
    <row r="8" spans="2:7" ht="15" customHeight="1">
      <c r="B8" s="55" t="s">
        <v>1</v>
      </c>
      <c r="C8" s="54" t="s">
        <v>49</v>
      </c>
      <c r="D8" s="54"/>
      <c r="E8" s="56">
        <v>1800</v>
      </c>
      <c r="F8" s="73"/>
    </row>
    <row r="9" spans="2:7" ht="15" customHeight="1">
      <c r="B9" s="55" t="s">
        <v>165</v>
      </c>
      <c r="C9" s="54" t="s">
        <v>166</v>
      </c>
      <c r="D9" s="54"/>
      <c r="E9" s="56">
        <v>600</v>
      </c>
      <c r="F9" s="73"/>
    </row>
    <row r="10" spans="2:7" ht="15" customHeight="1">
      <c r="B10" s="55" t="s">
        <v>168</v>
      </c>
      <c r="C10" s="54"/>
      <c r="D10" s="54"/>
      <c r="E10" s="56">
        <v>50</v>
      </c>
      <c r="F10" s="73"/>
    </row>
    <row r="11" spans="2:7" ht="15" customHeight="1">
      <c r="B11" s="55" t="s">
        <v>169</v>
      </c>
      <c r="C11" s="54"/>
      <c r="D11" s="54"/>
      <c r="E11" s="56">
        <v>330</v>
      </c>
      <c r="F11" s="73"/>
    </row>
    <row r="12" spans="2:7" ht="15" customHeight="1">
      <c r="B12" s="37" t="s">
        <v>69</v>
      </c>
      <c r="C12" s="28" t="s">
        <v>167</v>
      </c>
      <c r="D12" s="28"/>
      <c r="E12" s="45">
        <v>4092</v>
      </c>
      <c r="F12" s="73"/>
    </row>
    <row r="13" spans="2:7" ht="15" customHeight="1">
      <c r="B13" s="38"/>
      <c r="D13" s="49" t="s">
        <v>0</v>
      </c>
      <c r="E13" s="25">
        <f>SUM(E6:E12)</f>
        <v>12672</v>
      </c>
      <c r="F13" s="74">
        <f>SUM(F6:F12)</f>
        <v>35800</v>
      </c>
    </row>
    <row r="14" spans="2:7" ht="15" customHeight="1">
      <c r="E14" s="71"/>
      <c r="F14" s="36"/>
    </row>
    <row r="15" spans="2:7" ht="15" customHeight="1">
      <c r="B15" s="29" t="s">
        <v>7</v>
      </c>
      <c r="C15" s="27"/>
      <c r="D15" s="28"/>
      <c r="E15" s="72"/>
      <c r="F15" s="36"/>
    </row>
    <row r="16" spans="2:7" ht="15" customHeight="1">
      <c r="B16" s="43" t="s">
        <v>6</v>
      </c>
      <c r="C16" s="44" t="s">
        <v>170</v>
      </c>
      <c r="D16" s="33"/>
      <c r="E16" s="46">
        <v>57000</v>
      </c>
      <c r="F16" s="36"/>
    </row>
    <row r="17" spans="2:6" ht="15" customHeight="1">
      <c r="B17" s="47" t="s">
        <v>47</v>
      </c>
      <c r="C17" s="28"/>
      <c r="D17" s="28"/>
      <c r="E17" s="48" t="s">
        <v>171</v>
      </c>
      <c r="F17" s="36"/>
    </row>
    <row r="18" spans="2:6" ht="15" customHeight="1">
      <c r="B18" s="38"/>
      <c r="D18" s="49" t="s">
        <v>0</v>
      </c>
      <c r="E18" s="25">
        <f>SUM(E16:E17)</f>
        <v>57000</v>
      </c>
      <c r="F18" s="36"/>
    </row>
    <row r="19" spans="2:6" ht="15" customHeight="1">
      <c r="F19" s="36"/>
    </row>
    <row r="21" spans="2:6" ht="15" customHeight="1">
      <c r="D21" s="38" t="s">
        <v>25</v>
      </c>
      <c r="E21" s="24">
        <f>E18-E13</f>
        <v>44328</v>
      </c>
    </row>
    <row r="22" spans="2:6" ht="15" customHeight="1">
      <c r="E22" s="49"/>
    </row>
  </sheetData>
  <phoneticPr fontId="3"/>
  <printOptions horizontalCentered="1" verticalCentered="1"/>
  <pageMargins left="0" right="0" top="0.55118110236220474" bottom="0" header="0.31496062992125984" footer="0.31496062992125984"/>
  <pageSetup paperSize="9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BC70"/>
  <sheetViews>
    <sheetView view="pageBreakPreview" zoomScale="50" zoomScaleNormal="25" zoomScaleSheetLayoutView="50" workbookViewId="0">
      <selection activeCell="AC3" sqref="AC3"/>
    </sheetView>
  </sheetViews>
  <sheetFormatPr defaultRowHeight="18" customHeight="1"/>
  <cols>
    <col min="1" max="1" width="4" style="20" customWidth="1"/>
    <col min="2" max="2" width="5.125" style="20" customWidth="1"/>
    <col min="3" max="3" width="9.75" style="162" customWidth="1"/>
    <col min="4" max="4" width="10.625" style="162" customWidth="1"/>
    <col min="5" max="9" width="0.75" style="163" customWidth="1"/>
    <col min="10" max="10" width="10.75" style="163" customWidth="1"/>
    <col min="11" max="11" width="9.625" style="163" customWidth="1"/>
    <col min="12" max="12" width="10.625" style="163" customWidth="1"/>
    <col min="13" max="13" width="1.25" style="163" customWidth="1"/>
    <col min="14" max="17" width="1.25" style="20" customWidth="1"/>
    <col min="18" max="18" width="4.625" style="163" customWidth="1"/>
    <col min="19" max="19" width="17.375" style="18" customWidth="1"/>
    <col min="20" max="20" width="9.75" style="18" customWidth="1"/>
    <col min="21" max="21" width="10.625" style="18" customWidth="1"/>
    <col min="22" max="22" width="1.25" style="163" customWidth="1"/>
    <col min="23" max="26" width="1.25" style="20" customWidth="1"/>
    <col min="27" max="27" width="4.625" style="20" customWidth="1"/>
    <col min="28" max="28" width="10.125" style="18" customWidth="1"/>
    <col min="29" max="29" width="9.75" style="18" customWidth="1"/>
    <col min="30" max="30" width="10.625" style="18" customWidth="1"/>
    <col min="31" max="31" width="2.125" style="163" customWidth="1"/>
    <col min="32" max="32" width="2.125" style="18" customWidth="1"/>
    <col min="33" max="33" width="7.625" style="163" customWidth="1"/>
    <col min="34" max="34" width="9.75" style="163" customWidth="1"/>
    <col min="35" max="35" width="10.625" style="163" customWidth="1"/>
    <col min="36" max="36" width="5.875" style="163" customWidth="1"/>
    <col min="37" max="37" width="0.875" style="163" customWidth="1"/>
    <col min="38" max="38" width="1.625" style="163" customWidth="1"/>
    <col min="39" max="39" width="4.625" style="39" customWidth="1"/>
    <col min="40" max="40" width="7.25" style="165" customWidth="1"/>
    <col min="41" max="41" width="9.75" style="163" customWidth="1"/>
    <col min="42" max="42" width="10.625" style="163" customWidth="1"/>
    <col min="43" max="43" width="3.875" style="163" customWidth="1"/>
    <col min="44" max="44" width="8.25" style="163" customWidth="1"/>
    <col min="45" max="45" width="9.75" style="163" customWidth="1"/>
    <col min="46" max="46" width="10.625" style="163" customWidth="1"/>
    <col min="47" max="47" width="3.875" style="163" customWidth="1"/>
    <col min="48" max="48" width="2.25" style="163" customWidth="1"/>
    <col min="49" max="49" width="22.75" style="166" customWidth="1"/>
    <col min="50" max="50" width="26.875" style="166" customWidth="1"/>
    <col min="51" max="51" width="3" style="166" customWidth="1"/>
    <col min="52" max="53" width="9" style="166"/>
    <col min="54" max="16384" width="9" style="163"/>
  </cols>
  <sheetData>
    <row r="1" spans="1:53" ht="50.25" customHeight="1">
      <c r="A1" s="290" t="s">
        <v>187</v>
      </c>
      <c r="B1" s="161"/>
      <c r="L1" s="164"/>
      <c r="S1" s="169"/>
      <c r="AB1" s="169"/>
      <c r="AC1" s="169"/>
      <c r="AD1" s="169"/>
      <c r="AK1" s="272"/>
      <c r="AL1" s="251"/>
    </row>
    <row r="2" spans="1:53" ht="48.75" customHeight="1">
      <c r="A2" s="263"/>
      <c r="B2" s="291" t="s">
        <v>188</v>
      </c>
      <c r="C2" s="208"/>
      <c r="D2" s="208"/>
      <c r="L2" s="164"/>
      <c r="S2" s="289"/>
      <c r="AB2" s="289"/>
      <c r="AC2" s="289"/>
      <c r="AD2" s="289"/>
      <c r="AK2" s="272"/>
      <c r="AL2" s="251"/>
    </row>
    <row r="3" spans="1:53" s="168" customFormat="1" ht="56.25" customHeight="1">
      <c r="A3" s="167"/>
      <c r="C3" s="169" t="s">
        <v>181</v>
      </c>
      <c r="D3" s="169"/>
      <c r="E3" s="169"/>
      <c r="F3" s="169"/>
      <c r="G3" s="169"/>
      <c r="H3" s="169"/>
      <c r="I3" s="169"/>
      <c r="J3" s="334" t="s">
        <v>178</v>
      </c>
      <c r="K3" s="334"/>
      <c r="L3" s="334"/>
      <c r="M3" s="169"/>
      <c r="N3" s="169"/>
      <c r="O3" s="169"/>
      <c r="P3" s="169"/>
      <c r="Q3" s="169"/>
      <c r="R3" s="169" t="s">
        <v>182</v>
      </c>
      <c r="S3" s="169"/>
      <c r="T3" s="336"/>
      <c r="U3" s="337"/>
      <c r="V3" s="169"/>
      <c r="W3" s="170"/>
      <c r="X3" s="170"/>
      <c r="Y3" s="170"/>
      <c r="Z3" s="170"/>
      <c r="AA3" s="169" t="s">
        <v>183</v>
      </c>
      <c r="AB3" s="169"/>
      <c r="AC3" s="169"/>
      <c r="AD3" s="169"/>
      <c r="AG3" s="338"/>
      <c r="AH3" s="338"/>
      <c r="AI3" s="338"/>
      <c r="AK3" s="273"/>
      <c r="AL3" s="252"/>
      <c r="AM3" s="42" t="s">
        <v>37</v>
      </c>
      <c r="AN3" s="171"/>
      <c r="AW3" s="172"/>
      <c r="AX3" s="172"/>
      <c r="AY3" s="172"/>
      <c r="AZ3" s="172"/>
      <c r="BA3" s="172"/>
    </row>
    <row r="4" spans="1:53" s="18" customFormat="1" ht="30" customHeight="1" thickBot="1">
      <c r="A4" s="339" t="s">
        <v>139</v>
      </c>
      <c r="B4" s="339"/>
      <c r="C4" s="340">
        <v>3</v>
      </c>
      <c r="D4" s="340"/>
      <c r="E4" s="169"/>
      <c r="F4" s="165"/>
      <c r="G4" s="165"/>
      <c r="H4" s="165"/>
      <c r="I4" s="165"/>
      <c r="J4" s="335"/>
      <c r="K4" s="335"/>
      <c r="L4" s="335"/>
      <c r="M4" s="165"/>
      <c r="N4" s="165"/>
      <c r="O4" s="165"/>
      <c r="P4" s="165"/>
      <c r="Q4" s="165"/>
      <c r="R4" s="173" t="s">
        <v>176</v>
      </c>
      <c r="S4" s="174"/>
      <c r="T4" s="341">
        <v>3</v>
      </c>
      <c r="U4" s="341"/>
      <c r="W4" s="165"/>
      <c r="X4" s="165"/>
      <c r="Y4" s="165"/>
      <c r="Z4" s="165"/>
      <c r="AA4" s="175" t="s">
        <v>161</v>
      </c>
      <c r="AB4" s="176"/>
      <c r="AC4" s="341">
        <v>3</v>
      </c>
      <c r="AD4" s="341"/>
      <c r="AG4" s="342" t="s">
        <v>39</v>
      </c>
      <c r="AH4" s="342"/>
      <c r="AI4" s="342"/>
      <c r="AJ4" s="177"/>
      <c r="AK4" s="274"/>
      <c r="AL4" s="253"/>
      <c r="AM4" s="175" t="s">
        <v>74</v>
      </c>
      <c r="AN4" s="165"/>
      <c r="AW4" s="166"/>
      <c r="AX4" s="166"/>
      <c r="AY4" s="166"/>
      <c r="AZ4" s="166"/>
      <c r="BA4" s="166"/>
    </row>
    <row r="5" spans="1:53" ht="35.1" customHeight="1" thickTop="1" thickBot="1">
      <c r="A5" s="39">
        <v>1</v>
      </c>
      <c r="B5" s="331" t="s">
        <v>26</v>
      </c>
      <c r="C5" s="178" t="s">
        <v>4</v>
      </c>
      <c r="D5" s="179" t="s">
        <v>5</v>
      </c>
      <c r="F5" s="180" t="str">
        <f>B5</f>
        <v>①</v>
      </c>
      <c r="G5" s="180" t="s">
        <v>142</v>
      </c>
      <c r="H5" s="180">
        <v>1</v>
      </c>
      <c r="I5" s="181" t="s">
        <v>14</v>
      </c>
      <c r="J5" s="182" t="str">
        <f>F5&amp;G5&amp;H5&amp;I5</f>
        <v>①-1位</v>
      </c>
      <c r="K5" s="183" t="s">
        <v>4</v>
      </c>
      <c r="L5" s="179" t="s">
        <v>5</v>
      </c>
      <c r="N5" s="180" t="s">
        <v>26</v>
      </c>
      <c r="O5" s="180" t="s">
        <v>142</v>
      </c>
      <c r="P5" s="180">
        <v>1</v>
      </c>
      <c r="Q5" s="181" t="s">
        <v>14</v>
      </c>
      <c r="R5" s="328" t="s">
        <v>40</v>
      </c>
      <c r="S5" s="244" t="str">
        <f>N5&amp;O5&amp;P5&amp;Q5</f>
        <v>①-1位</v>
      </c>
      <c r="T5" s="183" t="s">
        <v>4</v>
      </c>
      <c r="U5" s="179" t="s">
        <v>5</v>
      </c>
      <c r="W5" s="180" t="s">
        <v>40</v>
      </c>
      <c r="X5" s="180" t="s">
        <v>142</v>
      </c>
      <c r="Y5" s="180">
        <v>1</v>
      </c>
      <c r="Z5" s="181" t="s">
        <v>14</v>
      </c>
      <c r="AA5" s="328" t="s">
        <v>16</v>
      </c>
      <c r="AB5" s="184" t="str">
        <f>W5&amp;X5&amp;Y5&amp;Z5</f>
        <v>Ａ-1位</v>
      </c>
      <c r="AC5" s="183" t="s">
        <v>4</v>
      </c>
      <c r="AD5" s="179" t="s">
        <v>108</v>
      </c>
      <c r="AG5" s="185">
        <v>1</v>
      </c>
      <c r="AH5" s="186" t="s">
        <v>4</v>
      </c>
      <c r="AI5" s="202" t="s">
        <v>64</v>
      </c>
      <c r="AJ5" s="128"/>
      <c r="AK5" s="275"/>
      <c r="AL5" s="254"/>
      <c r="AM5" s="316" t="s">
        <v>40</v>
      </c>
      <c r="AN5" s="257">
        <f>AG5</f>
        <v>1</v>
      </c>
      <c r="AO5" s="187" t="s">
        <v>4</v>
      </c>
      <c r="AP5" s="179" t="s">
        <v>64</v>
      </c>
      <c r="AQ5" s="306" t="s">
        <v>135</v>
      </c>
      <c r="AR5" s="324" t="str">
        <f>AM5&amp;AQ5</f>
        <v>Ａ1位</v>
      </c>
      <c r="AS5" s="183" t="s">
        <v>4</v>
      </c>
      <c r="AT5" s="179" t="s">
        <v>64</v>
      </c>
      <c r="AU5" s="305" t="s">
        <v>44</v>
      </c>
      <c r="AV5" s="188"/>
    </row>
    <row r="6" spans="1:53" ht="35.1" customHeight="1" thickBot="1">
      <c r="A6" s="39">
        <v>2</v>
      </c>
      <c r="B6" s="332"/>
      <c r="C6" s="155" t="s">
        <v>28</v>
      </c>
      <c r="D6" s="92" t="s">
        <v>107</v>
      </c>
      <c r="F6" s="180" t="s">
        <v>50</v>
      </c>
      <c r="G6" s="180" t="s">
        <v>142</v>
      </c>
      <c r="H6" s="180">
        <v>1</v>
      </c>
      <c r="I6" s="181" t="s">
        <v>14</v>
      </c>
      <c r="J6" s="189" t="str">
        <f t="shared" ref="J6:J17" si="0">F6&amp;G6&amp;H6&amp;I6</f>
        <v>②-1位</v>
      </c>
      <c r="K6" s="186" t="s">
        <v>4</v>
      </c>
      <c r="L6" s="204" t="s">
        <v>108</v>
      </c>
      <c r="N6" s="180" t="s">
        <v>50</v>
      </c>
      <c r="O6" s="180" t="s">
        <v>142</v>
      </c>
      <c r="P6" s="180">
        <v>1</v>
      </c>
      <c r="Q6" s="181" t="s">
        <v>14</v>
      </c>
      <c r="R6" s="329"/>
      <c r="S6" s="245" t="str">
        <f t="shared" ref="S6:S56" si="1">N6&amp;O6&amp;P6&amp;Q6</f>
        <v>②-1位</v>
      </c>
      <c r="T6" s="186" t="s">
        <v>4</v>
      </c>
      <c r="U6" s="204" t="s">
        <v>108</v>
      </c>
      <c r="W6" s="180" t="s">
        <v>41</v>
      </c>
      <c r="X6" s="180" t="s">
        <v>142</v>
      </c>
      <c r="Y6" s="180">
        <v>1</v>
      </c>
      <c r="Z6" s="181" t="s">
        <v>14</v>
      </c>
      <c r="AA6" s="329"/>
      <c r="AB6" s="190" t="str">
        <f t="shared" ref="AB6:AB56" si="2">W6&amp;X6&amp;Y6&amp;Z6</f>
        <v>Ｂ-1位</v>
      </c>
      <c r="AC6" s="70" t="s">
        <v>88</v>
      </c>
      <c r="AD6" s="87" t="s">
        <v>58</v>
      </c>
      <c r="AG6" s="185">
        <v>2</v>
      </c>
      <c r="AH6" s="70" t="s">
        <v>88</v>
      </c>
      <c r="AI6" s="52" t="s">
        <v>58</v>
      </c>
      <c r="AJ6" s="128">
        <v>1</v>
      </c>
      <c r="AK6" s="275"/>
      <c r="AL6" s="254"/>
      <c r="AM6" s="317"/>
      <c r="AN6" s="258">
        <f>AG12</f>
        <v>8</v>
      </c>
      <c r="AO6" s="191" t="s">
        <v>4</v>
      </c>
      <c r="AP6" s="204" t="s">
        <v>63</v>
      </c>
      <c r="AQ6" s="306"/>
      <c r="AR6" s="320"/>
      <c r="AS6" s="186" t="s">
        <v>4</v>
      </c>
      <c r="AT6" s="204" t="s">
        <v>63</v>
      </c>
      <c r="AU6" s="305"/>
      <c r="AV6" s="188"/>
    </row>
    <row r="7" spans="1:53" ht="35.1" customHeight="1" thickBot="1">
      <c r="A7" s="39">
        <v>3</v>
      </c>
      <c r="B7" s="332"/>
      <c r="C7" s="156" t="s">
        <v>98</v>
      </c>
      <c r="D7" s="92" t="s">
        <v>99</v>
      </c>
      <c r="F7" s="180" t="s">
        <v>15</v>
      </c>
      <c r="G7" s="180" t="s">
        <v>142</v>
      </c>
      <c r="H7" s="180">
        <v>1</v>
      </c>
      <c r="I7" s="181" t="s">
        <v>14</v>
      </c>
      <c r="J7" s="189" t="str">
        <f t="shared" si="0"/>
        <v>③-1位</v>
      </c>
      <c r="K7" s="70" t="s">
        <v>88</v>
      </c>
      <c r="L7" s="87" t="s">
        <v>59</v>
      </c>
      <c r="N7" s="180" t="s">
        <v>15</v>
      </c>
      <c r="O7" s="180" t="s">
        <v>142</v>
      </c>
      <c r="P7" s="180">
        <v>1</v>
      </c>
      <c r="Q7" s="181" t="s">
        <v>14</v>
      </c>
      <c r="R7" s="329"/>
      <c r="S7" s="245" t="str">
        <f t="shared" si="1"/>
        <v>③-1位</v>
      </c>
      <c r="T7" s="70" t="s">
        <v>88</v>
      </c>
      <c r="U7" s="87" t="s">
        <v>59</v>
      </c>
      <c r="W7" s="180" t="s">
        <v>42</v>
      </c>
      <c r="X7" s="180" t="s">
        <v>142</v>
      </c>
      <c r="Y7" s="180">
        <v>1</v>
      </c>
      <c r="Z7" s="181" t="s">
        <v>14</v>
      </c>
      <c r="AA7" s="329"/>
      <c r="AB7" s="190" t="str">
        <f t="shared" si="2"/>
        <v>Ｃ-1位</v>
      </c>
      <c r="AC7" s="186" t="s">
        <v>4</v>
      </c>
      <c r="AD7" s="204" t="s">
        <v>64</v>
      </c>
      <c r="AG7" s="185">
        <v>3</v>
      </c>
      <c r="AH7" s="186" t="s">
        <v>4</v>
      </c>
      <c r="AI7" s="202" t="s">
        <v>65</v>
      </c>
      <c r="AJ7" s="128"/>
      <c r="AK7" s="275"/>
      <c r="AL7" s="254"/>
      <c r="AM7" s="317"/>
      <c r="AN7" s="259">
        <f>AG6</f>
        <v>2</v>
      </c>
      <c r="AO7" s="86" t="s">
        <v>88</v>
      </c>
      <c r="AP7" s="87" t="s">
        <v>58</v>
      </c>
      <c r="AQ7" s="306" t="s">
        <v>136</v>
      </c>
      <c r="AR7" s="307" t="str">
        <f>AM5&amp;AQ7</f>
        <v>Ａ2位</v>
      </c>
      <c r="AS7" s="186" t="s">
        <v>4</v>
      </c>
      <c r="AT7" s="204" t="s">
        <v>65</v>
      </c>
      <c r="AU7" s="192"/>
    </row>
    <row r="8" spans="1:53" ht="35.1" customHeight="1" thickTop="1" thickBot="1">
      <c r="A8" s="39">
        <v>4</v>
      </c>
      <c r="B8" s="333"/>
      <c r="C8" s="157" t="s">
        <v>172</v>
      </c>
      <c r="D8" s="133" t="s">
        <v>85</v>
      </c>
      <c r="F8" s="180" t="s">
        <v>38</v>
      </c>
      <c r="G8" s="180" t="s">
        <v>142</v>
      </c>
      <c r="H8" s="180">
        <v>1</v>
      </c>
      <c r="I8" s="181" t="s">
        <v>14</v>
      </c>
      <c r="J8" s="189" t="str">
        <f t="shared" si="0"/>
        <v>④-1位</v>
      </c>
      <c r="K8" s="63" t="s">
        <v>51</v>
      </c>
      <c r="L8" s="265" t="s">
        <v>55</v>
      </c>
      <c r="N8" s="180" t="s">
        <v>38</v>
      </c>
      <c r="O8" s="180" t="s">
        <v>142</v>
      </c>
      <c r="P8" s="180">
        <v>1</v>
      </c>
      <c r="Q8" s="181" t="s">
        <v>14</v>
      </c>
      <c r="R8" s="330"/>
      <c r="S8" s="246" t="str">
        <f t="shared" si="1"/>
        <v>④-1位</v>
      </c>
      <c r="T8" s="140" t="s">
        <v>51</v>
      </c>
      <c r="U8" s="267" t="s">
        <v>55</v>
      </c>
      <c r="W8" s="180" t="s">
        <v>43</v>
      </c>
      <c r="X8" s="180" t="s">
        <v>142</v>
      </c>
      <c r="Y8" s="180">
        <v>1</v>
      </c>
      <c r="Z8" s="181" t="s">
        <v>14</v>
      </c>
      <c r="AA8" s="329"/>
      <c r="AB8" s="193" t="str">
        <f t="shared" si="2"/>
        <v>Ｄ-1位</v>
      </c>
      <c r="AC8" s="194" t="s">
        <v>4</v>
      </c>
      <c r="AD8" s="266" t="s">
        <v>65</v>
      </c>
      <c r="AG8" s="185">
        <v>4</v>
      </c>
      <c r="AH8" s="186" t="s">
        <v>4</v>
      </c>
      <c r="AI8" s="202" t="s">
        <v>108</v>
      </c>
      <c r="AJ8" s="128"/>
      <c r="AK8" s="275"/>
      <c r="AL8" s="254"/>
      <c r="AM8" s="317"/>
      <c r="AN8" s="260">
        <f>AG11</f>
        <v>7</v>
      </c>
      <c r="AO8" s="86" t="s">
        <v>88</v>
      </c>
      <c r="AP8" s="87" t="s">
        <v>59</v>
      </c>
      <c r="AQ8" s="306"/>
      <c r="AR8" s="320"/>
      <c r="AS8" s="64" t="s">
        <v>80</v>
      </c>
      <c r="AT8" s="89" t="s">
        <v>52</v>
      </c>
      <c r="AU8" s="192"/>
    </row>
    <row r="9" spans="1:53" ht="35.1" customHeight="1" thickTop="1" thickBot="1">
      <c r="A9" s="39">
        <v>5</v>
      </c>
      <c r="B9" s="311" t="s">
        <v>50</v>
      </c>
      <c r="C9" s="195" t="s">
        <v>4</v>
      </c>
      <c r="D9" s="201" t="s">
        <v>108</v>
      </c>
      <c r="F9" s="180" t="s">
        <v>120</v>
      </c>
      <c r="G9" s="180" t="s">
        <v>142</v>
      </c>
      <c r="H9" s="180">
        <v>1</v>
      </c>
      <c r="I9" s="181" t="s">
        <v>14</v>
      </c>
      <c r="J9" s="196" t="str">
        <f t="shared" si="0"/>
        <v>⑤-1位</v>
      </c>
      <c r="K9" s="70" t="s">
        <v>88</v>
      </c>
      <c r="L9" s="87" t="s">
        <v>58</v>
      </c>
      <c r="N9" s="180" t="s">
        <v>120</v>
      </c>
      <c r="O9" s="180" t="s">
        <v>142</v>
      </c>
      <c r="P9" s="180">
        <v>1</v>
      </c>
      <c r="Q9" s="181" t="s">
        <v>14</v>
      </c>
      <c r="R9" s="328" t="s">
        <v>41</v>
      </c>
      <c r="S9" s="244" t="str">
        <f t="shared" si="1"/>
        <v>⑤-1位</v>
      </c>
      <c r="T9" s="107" t="s">
        <v>88</v>
      </c>
      <c r="U9" s="108" t="s">
        <v>58</v>
      </c>
      <c r="W9" s="180" t="s">
        <v>40</v>
      </c>
      <c r="X9" s="180" t="s">
        <v>142</v>
      </c>
      <c r="Y9" s="180">
        <v>2</v>
      </c>
      <c r="Z9" s="181" t="s">
        <v>14</v>
      </c>
      <c r="AA9" s="328" t="s">
        <v>17</v>
      </c>
      <c r="AB9" s="184" t="str">
        <f t="shared" si="2"/>
        <v>Ａ-2位</v>
      </c>
      <c r="AC9" s="107" t="s">
        <v>88</v>
      </c>
      <c r="AD9" s="108" t="s">
        <v>59</v>
      </c>
      <c r="AG9" s="185">
        <v>5</v>
      </c>
      <c r="AH9" s="186" t="s">
        <v>4</v>
      </c>
      <c r="AI9" s="202" t="s">
        <v>30</v>
      </c>
      <c r="AJ9" s="128"/>
      <c r="AK9" s="275"/>
      <c r="AL9" s="254"/>
      <c r="AM9" s="317"/>
      <c r="AN9" s="259">
        <f>AG7</f>
        <v>3</v>
      </c>
      <c r="AO9" s="191" t="s">
        <v>4</v>
      </c>
      <c r="AP9" s="204" t="s">
        <v>65</v>
      </c>
      <c r="AQ9" s="306" t="s">
        <v>137</v>
      </c>
      <c r="AR9" s="307" t="str">
        <f>AM5&amp;AQ9</f>
        <v>Ａ3位</v>
      </c>
      <c r="AS9" s="186" t="s">
        <v>4</v>
      </c>
      <c r="AT9" s="204" t="s">
        <v>108</v>
      </c>
      <c r="AU9" s="192"/>
    </row>
    <row r="10" spans="1:53" ht="35.1" customHeight="1" thickTop="1" thickBot="1">
      <c r="A10" s="39">
        <v>6</v>
      </c>
      <c r="B10" s="311"/>
      <c r="C10" s="78" t="s">
        <v>80</v>
      </c>
      <c r="D10" s="89" t="s">
        <v>53</v>
      </c>
      <c r="F10" s="180" t="s">
        <v>121</v>
      </c>
      <c r="G10" s="180" t="s">
        <v>142</v>
      </c>
      <c r="H10" s="180">
        <v>1</v>
      </c>
      <c r="I10" s="181" t="s">
        <v>14</v>
      </c>
      <c r="J10" s="196" t="str">
        <f t="shared" si="0"/>
        <v>⑥-1位</v>
      </c>
      <c r="K10" s="186" t="s">
        <v>4</v>
      </c>
      <c r="L10" s="204" t="s">
        <v>63</v>
      </c>
      <c r="N10" s="180" t="s">
        <v>121</v>
      </c>
      <c r="O10" s="180" t="s">
        <v>142</v>
      </c>
      <c r="P10" s="180">
        <v>1</v>
      </c>
      <c r="Q10" s="181" t="s">
        <v>14</v>
      </c>
      <c r="R10" s="329"/>
      <c r="S10" s="245" t="str">
        <f t="shared" si="1"/>
        <v>⑥-1位</v>
      </c>
      <c r="T10" s="186" t="s">
        <v>4</v>
      </c>
      <c r="U10" s="204" t="s">
        <v>63</v>
      </c>
      <c r="W10" s="180" t="s">
        <v>41</v>
      </c>
      <c r="X10" s="180" t="s">
        <v>142</v>
      </c>
      <c r="Y10" s="180">
        <v>2</v>
      </c>
      <c r="Z10" s="181" t="s">
        <v>14</v>
      </c>
      <c r="AA10" s="329"/>
      <c r="AB10" s="190" t="str">
        <f t="shared" si="2"/>
        <v>Ｂ-2位</v>
      </c>
      <c r="AC10" s="186" t="s">
        <v>4</v>
      </c>
      <c r="AD10" s="204" t="s">
        <v>63</v>
      </c>
      <c r="AG10" s="185">
        <v>6</v>
      </c>
      <c r="AH10" s="64" t="s">
        <v>80</v>
      </c>
      <c r="AI10" s="51" t="s">
        <v>52</v>
      </c>
      <c r="AJ10" s="128">
        <v>2</v>
      </c>
      <c r="AK10" s="275"/>
      <c r="AL10" s="254"/>
      <c r="AM10" s="317"/>
      <c r="AN10" s="259">
        <f>AG10</f>
        <v>6</v>
      </c>
      <c r="AO10" s="88" t="s">
        <v>80</v>
      </c>
      <c r="AP10" s="89" t="s">
        <v>52</v>
      </c>
      <c r="AQ10" s="306"/>
      <c r="AR10" s="320"/>
      <c r="AS10" s="186" t="s">
        <v>4</v>
      </c>
      <c r="AT10" s="204" t="s">
        <v>30</v>
      </c>
      <c r="AU10" s="192"/>
    </row>
    <row r="11" spans="1:53" ht="35.1" customHeight="1" thickTop="1" thickBot="1">
      <c r="A11" s="39">
        <v>7</v>
      </c>
      <c r="B11" s="311"/>
      <c r="C11" s="76" t="s">
        <v>98</v>
      </c>
      <c r="D11" s="92" t="s">
        <v>101</v>
      </c>
      <c r="E11" s="21"/>
      <c r="F11" s="180" t="s">
        <v>122</v>
      </c>
      <c r="G11" s="180" t="s">
        <v>142</v>
      </c>
      <c r="H11" s="180">
        <v>1</v>
      </c>
      <c r="I11" s="181" t="s">
        <v>14</v>
      </c>
      <c r="J11" s="196" t="str">
        <f t="shared" si="0"/>
        <v>⑦-1位</v>
      </c>
      <c r="K11" s="69" t="s">
        <v>175</v>
      </c>
      <c r="L11" s="97" t="s">
        <v>56</v>
      </c>
      <c r="M11" s="21"/>
      <c r="N11" s="180" t="s">
        <v>122</v>
      </c>
      <c r="O11" s="180" t="s">
        <v>142</v>
      </c>
      <c r="P11" s="180">
        <v>1</v>
      </c>
      <c r="Q11" s="181" t="s">
        <v>14</v>
      </c>
      <c r="R11" s="329"/>
      <c r="S11" s="245" t="str">
        <f t="shared" si="1"/>
        <v>⑦-1位</v>
      </c>
      <c r="T11" s="69" t="s">
        <v>175</v>
      </c>
      <c r="U11" s="97" t="s">
        <v>56</v>
      </c>
      <c r="W11" s="180" t="s">
        <v>42</v>
      </c>
      <c r="X11" s="180" t="s">
        <v>142</v>
      </c>
      <c r="Y11" s="180">
        <v>2</v>
      </c>
      <c r="Z11" s="181" t="s">
        <v>14</v>
      </c>
      <c r="AA11" s="329"/>
      <c r="AB11" s="190" t="str">
        <f t="shared" si="2"/>
        <v>Ｃ-2位</v>
      </c>
      <c r="AC11" s="64" t="s">
        <v>80</v>
      </c>
      <c r="AD11" s="89" t="s">
        <v>52</v>
      </c>
      <c r="AG11" s="185">
        <v>7</v>
      </c>
      <c r="AH11" s="70" t="s">
        <v>88</v>
      </c>
      <c r="AI11" s="52" t="s">
        <v>59</v>
      </c>
      <c r="AJ11" s="128">
        <v>3</v>
      </c>
      <c r="AK11" s="275"/>
      <c r="AL11" s="254"/>
      <c r="AM11" s="317"/>
      <c r="AN11" s="261">
        <f>AG8</f>
        <v>4</v>
      </c>
      <c r="AO11" s="191" t="s">
        <v>4</v>
      </c>
      <c r="AP11" s="204" t="s">
        <v>108</v>
      </c>
      <c r="AQ11" s="306" t="s">
        <v>138</v>
      </c>
      <c r="AR11" s="307" t="str">
        <f>AM5&amp;AQ11</f>
        <v>Ａ4位</v>
      </c>
      <c r="AS11" s="70" t="s">
        <v>88</v>
      </c>
      <c r="AT11" s="87" t="s">
        <v>58</v>
      </c>
      <c r="AU11" s="192"/>
    </row>
    <row r="12" spans="1:53" ht="35.1" customHeight="1" thickTop="1" thickBot="1">
      <c r="A12" s="39">
        <v>8</v>
      </c>
      <c r="B12" s="311"/>
      <c r="C12" s="81" t="s">
        <v>28</v>
      </c>
      <c r="D12" s="158" t="s">
        <v>73</v>
      </c>
      <c r="F12" s="180" t="s">
        <v>123</v>
      </c>
      <c r="G12" s="180" t="s">
        <v>142</v>
      </c>
      <c r="H12" s="180">
        <v>1</v>
      </c>
      <c r="I12" s="181" t="s">
        <v>14</v>
      </c>
      <c r="J12" s="196" t="str">
        <f t="shared" si="0"/>
        <v>⑧-1位</v>
      </c>
      <c r="K12" s="64" t="s">
        <v>80</v>
      </c>
      <c r="L12" s="89" t="s">
        <v>52</v>
      </c>
      <c r="N12" s="180" t="s">
        <v>136</v>
      </c>
      <c r="O12" s="180" t="s">
        <v>134</v>
      </c>
      <c r="P12" s="180">
        <v>1</v>
      </c>
      <c r="Q12" s="181" t="s">
        <v>14</v>
      </c>
      <c r="R12" s="330"/>
      <c r="S12" s="247" t="str">
        <f t="shared" si="1"/>
        <v>2位ｸﾞﾙｰﾌﾟ-1位</v>
      </c>
      <c r="T12" s="143" t="s">
        <v>87</v>
      </c>
      <c r="U12" s="144" t="s">
        <v>31</v>
      </c>
      <c r="W12" s="180" t="s">
        <v>43</v>
      </c>
      <c r="X12" s="180" t="s">
        <v>142</v>
      </c>
      <c r="Y12" s="180">
        <v>2</v>
      </c>
      <c r="Z12" s="181" t="s">
        <v>14</v>
      </c>
      <c r="AA12" s="330"/>
      <c r="AB12" s="197" t="str">
        <f t="shared" si="2"/>
        <v>Ｄ-2位</v>
      </c>
      <c r="AC12" s="198" t="s">
        <v>4</v>
      </c>
      <c r="AD12" s="268" t="s">
        <v>30</v>
      </c>
      <c r="AG12" s="185">
        <v>8</v>
      </c>
      <c r="AH12" s="186" t="s">
        <v>4</v>
      </c>
      <c r="AI12" s="202" t="s">
        <v>63</v>
      </c>
      <c r="AJ12" s="128"/>
      <c r="AK12" s="275"/>
      <c r="AL12" s="254"/>
      <c r="AM12" s="317"/>
      <c r="AN12" s="259">
        <f>AG9</f>
        <v>5</v>
      </c>
      <c r="AO12" s="199" t="s">
        <v>4</v>
      </c>
      <c r="AP12" s="266" t="s">
        <v>30</v>
      </c>
      <c r="AQ12" s="306"/>
      <c r="AR12" s="308"/>
      <c r="AS12" s="102" t="s">
        <v>88</v>
      </c>
      <c r="AT12" s="103" t="s">
        <v>59</v>
      </c>
      <c r="AU12" s="192"/>
    </row>
    <row r="13" spans="1:53" ht="35.1" customHeight="1" thickTop="1" thickBot="1">
      <c r="A13" s="39">
        <v>9</v>
      </c>
      <c r="B13" s="310" t="s">
        <v>15</v>
      </c>
      <c r="C13" s="151" t="s">
        <v>29</v>
      </c>
      <c r="D13" s="123" t="s">
        <v>83</v>
      </c>
      <c r="F13" s="180" t="s">
        <v>124</v>
      </c>
      <c r="G13" s="180" t="s">
        <v>142</v>
      </c>
      <c r="H13" s="180">
        <v>1</v>
      </c>
      <c r="I13" s="181" t="s">
        <v>14</v>
      </c>
      <c r="J13" s="189" t="str">
        <f t="shared" si="0"/>
        <v>⑨-1位</v>
      </c>
      <c r="K13" s="63" t="s">
        <v>79</v>
      </c>
      <c r="L13" s="265" t="s">
        <v>24</v>
      </c>
      <c r="N13" s="180" t="s">
        <v>123</v>
      </c>
      <c r="O13" s="180" t="s">
        <v>142</v>
      </c>
      <c r="P13" s="180">
        <v>1</v>
      </c>
      <c r="Q13" s="181" t="s">
        <v>14</v>
      </c>
      <c r="R13" s="328" t="s">
        <v>42</v>
      </c>
      <c r="S13" s="244" t="str">
        <f t="shared" si="1"/>
        <v>⑧-1位</v>
      </c>
      <c r="T13" s="145" t="s">
        <v>80</v>
      </c>
      <c r="U13" s="123" t="s">
        <v>52</v>
      </c>
      <c r="W13" s="180" t="s">
        <v>40</v>
      </c>
      <c r="X13" s="180" t="s">
        <v>142</v>
      </c>
      <c r="Y13" s="180">
        <v>3</v>
      </c>
      <c r="Z13" s="181" t="s">
        <v>14</v>
      </c>
      <c r="AA13" s="329" t="s">
        <v>18</v>
      </c>
      <c r="AB13" s="200" t="str">
        <f t="shared" si="2"/>
        <v>Ａ-3位</v>
      </c>
      <c r="AC13" s="195" t="s">
        <v>4</v>
      </c>
      <c r="AD13" s="201" t="s">
        <v>5</v>
      </c>
      <c r="AG13" s="185">
        <v>9</v>
      </c>
      <c r="AH13" s="186" t="s">
        <v>4</v>
      </c>
      <c r="AI13" s="202" t="s">
        <v>5</v>
      </c>
      <c r="AJ13" s="203"/>
      <c r="AK13" s="276"/>
      <c r="AL13" s="255"/>
      <c r="AM13" s="316" t="s">
        <v>41</v>
      </c>
      <c r="AN13" s="257">
        <f>AG13</f>
        <v>9</v>
      </c>
      <c r="AO13" s="187" t="s">
        <v>4</v>
      </c>
      <c r="AP13" s="179" t="s">
        <v>5</v>
      </c>
      <c r="AQ13" s="306" t="s">
        <v>135</v>
      </c>
      <c r="AR13" s="324" t="str">
        <f>AM13&amp;AQ13</f>
        <v>Ｂ1位</v>
      </c>
      <c r="AS13" s="107" t="s">
        <v>57</v>
      </c>
      <c r="AT13" s="108" t="s">
        <v>89</v>
      </c>
      <c r="AU13" s="305" t="s">
        <v>44</v>
      </c>
      <c r="AV13" s="188"/>
    </row>
    <row r="14" spans="1:53" ht="35.1" customHeight="1" thickTop="1" thickBot="1">
      <c r="A14" s="39">
        <v>10</v>
      </c>
      <c r="B14" s="311"/>
      <c r="C14" s="79" t="s">
        <v>88</v>
      </c>
      <c r="D14" s="87" t="s">
        <v>59</v>
      </c>
      <c r="F14" s="180" t="s">
        <v>125</v>
      </c>
      <c r="G14" s="180" t="s">
        <v>142</v>
      </c>
      <c r="H14" s="180">
        <v>1</v>
      </c>
      <c r="I14" s="181" t="s">
        <v>14</v>
      </c>
      <c r="J14" s="189" t="str">
        <f t="shared" si="0"/>
        <v>⑩-1位</v>
      </c>
      <c r="K14" s="186" t="s">
        <v>4</v>
      </c>
      <c r="L14" s="204" t="s">
        <v>64</v>
      </c>
      <c r="N14" s="180" t="s">
        <v>124</v>
      </c>
      <c r="O14" s="180" t="s">
        <v>142</v>
      </c>
      <c r="P14" s="180">
        <v>1</v>
      </c>
      <c r="Q14" s="181" t="s">
        <v>14</v>
      </c>
      <c r="R14" s="329"/>
      <c r="S14" s="245" t="str">
        <f t="shared" si="1"/>
        <v>⑨-1位</v>
      </c>
      <c r="T14" s="63" t="s">
        <v>79</v>
      </c>
      <c r="U14" s="265" t="s">
        <v>24</v>
      </c>
      <c r="W14" s="180" t="s">
        <v>41</v>
      </c>
      <c r="X14" s="180" t="s">
        <v>142</v>
      </c>
      <c r="Y14" s="180">
        <v>3</v>
      </c>
      <c r="Z14" s="181" t="s">
        <v>14</v>
      </c>
      <c r="AA14" s="329"/>
      <c r="AB14" s="190" t="str">
        <f t="shared" si="2"/>
        <v>Ｂ-3位</v>
      </c>
      <c r="AC14" s="66" t="s">
        <v>87</v>
      </c>
      <c r="AD14" s="96" t="s">
        <v>31</v>
      </c>
      <c r="AG14" s="185">
        <v>10</v>
      </c>
      <c r="AH14" s="63" t="s">
        <v>79</v>
      </c>
      <c r="AI14" s="271" t="s">
        <v>24</v>
      </c>
      <c r="AJ14" s="128">
        <v>4</v>
      </c>
      <c r="AK14" s="275"/>
      <c r="AL14" s="254"/>
      <c r="AM14" s="317"/>
      <c r="AN14" s="258">
        <f>AG20</f>
        <v>16</v>
      </c>
      <c r="AO14" s="90" t="s">
        <v>51</v>
      </c>
      <c r="AP14" s="265" t="s">
        <v>55</v>
      </c>
      <c r="AQ14" s="306"/>
      <c r="AR14" s="320"/>
      <c r="AS14" s="65" t="s">
        <v>172</v>
      </c>
      <c r="AT14" s="94" t="s">
        <v>84</v>
      </c>
      <c r="AU14" s="305"/>
      <c r="AV14" s="188"/>
    </row>
    <row r="15" spans="1:53" ht="35.1" customHeight="1" thickTop="1" thickBot="1">
      <c r="A15" s="39">
        <v>11</v>
      </c>
      <c r="B15" s="311"/>
      <c r="C15" s="76" t="s">
        <v>98</v>
      </c>
      <c r="D15" s="92" t="s">
        <v>104</v>
      </c>
      <c r="F15" s="180" t="s">
        <v>126</v>
      </c>
      <c r="G15" s="180" t="s">
        <v>142</v>
      </c>
      <c r="H15" s="180">
        <v>1</v>
      </c>
      <c r="I15" s="181" t="s">
        <v>14</v>
      </c>
      <c r="J15" s="189" t="str">
        <f t="shared" si="0"/>
        <v>⑪-1位</v>
      </c>
      <c r="K15" s="65" t="s">
        <v>172</v>
      </c>
      <c r="L15" s="94" t="s">
        <v>84</v>
      </c>
      <c r="N15" s="180" t="s">
        <v>125</v>
      </c>
      <c r="O15" s="180" t="s">
        <v>142</v>
      </c>
      <c r="P15" s="180">
        <v>1</v>
      </c>
      <c r="Q15" s="181" t="s">
        <v>14</v>
      </c>
      <c r="R15" s="329"/>
      <c r="S15" s="245" t="str">
        <f t="shared" si="1"/>
        <v>⑩-1位</v>
      </c>
      <c r="T15" s="186" t="s">
        <v>4</v>
      </c>
      <c r="U15" s="204" t="s">
        <v>64</v>
      </c>
      <c r="W15" s="180" t="s">
        <v>42</v>
      </c>
      <c r="X15" s="180" t="s">
        <v>142</v>
      </c>
      <c r="Y15" s="180">
        <v>3</v>
      </c>
      <c r="Z15" s="181" t="s">
        <v>14</v>
      </c>
      <c r="AA15" s="329"/>
      <c r="AB15" s="190" t="str">
        <f t="shared" si="2"/>
        <v>Ｃ-3位</v>
      </c>
      <c r="AC15" s="63" t="s">
        <v>79</v>
      </c>
      <c r="AD15" s="265" t="s">
        <v>24</v>
      </c>
      <c r="AG15" s="185">
        <v>11</v>
      </c>
      <c r="AH15" s="70" t="s">
        <v>57</v>
      </c>
      <c r="AI15" s="52" t="s">
        <v>89</v>
      </c>
      <c r="AJ15" s="128">
        <v>5</v>
      </c>
      <c r="AK15" s="275"/>
      <c r="AL15" s="254"/>
      <c r="AM15" s="317"/>
      <c r="AN15" s="259">
        <f>AG14</f>
        <v>10</v>
      </c>
      <c r="AO15" s="90" t="s">
        <v>79</v>
      </c>
      <c r="AP15" s="265" t="s">
        <v>24</v>
      </c>
      <c r="AQ15" s="306" t="s">
        <v>136</v>
      </c>
      <c r="AR15" s="307" t="str">
        <f>AM13&amp;AQ15</f>
        <v>Ｂ2位</v>
      </c>
      <c r="AS15" s="186" t="s">
        <v>4</v>
      </c>
      <c r="AT15" s="204" t="s">
        <v>5</v>
      </c>
      <c r="AU15" s="192"/>
      <c r="AV15" s="205"/>
    </row>
    <row r="16" spans="1:53" ht="35.1" customHeight="1" thickTop="1" thickBot="1">
      <c r="A16" s="39">
        <v>12</v>
      </c>
      <c r="B16" s="312"/>
      <c r="C16" s="152" t="s">
        <v>28</v>
      </c>
      <c r="D16" s="101" t="s">
        <v>112</v>
      </c>
      <c r="F16" s="180" t="s">
        <v>127</v>
      </c>
      <c r="G16" s="180" t="s">
        <v>142</v>
      </c>
      <c r="H16" s="180">
        <v>1</v>
      </c>
      <c r="I16" s="181" t="s">
        <v>14</v>
      </c>
      <c r="J16" s="189" t="str">
        <f t="shared" si="0"/>
        <v>⑫-1位</v>
      </c>
      <c r="K16" s="186" t="s">
        <v>4</v>
      </c>
      <c r="L16" s="204" t="s">
        <v>65</v>
      </c>
      <c r="N16" s="180" t="s">
        <v>136</v>
      </c>
      <c r="O16" s="180" t="s">
        <v>134</v>
      </c>
      <c r="P16" s="180">
        <v>2</v>
      </c>
      <c r="Q16" s="181" t="s">
        <v>14</v>
      </c>
      <c r="R16" s="330"/>
      <c r="S16" s="247" t="str">
        <f t="shared" si="1"/>
        <v>2位ｸﾞﾙｰﾌﾟ-2位</v>
      </c>
      <c r="T16" s="104" t="s">
        <v>93</v>
      </c>
      <c r="U16" s="101" t="s">
        <v>94</v>
      </c>
      <c r="W16" s="180" t="s">
        <v>43</v>
      </c>
      <c r="X16" s="180" t="s">
        <v>142</v>
      </c>
      <c r="Y16" s="180">
        <v>3</v>
      </c>
      <c r="Z16" s="181" t="s">
        <v>14</v>
      </c>
      <c r="AA16" s="329"/>
      <c r="AB16" s="193" t="str">
        <f t="shared" si="2"/>
        <v>Ｄ-3位</v>
      </c>
      <c r="AC16" s="129" t="s">
        <v>57</v>
      </c>
      <c r="AD16" s="130" t="s">
        <v>89</v>
      </c>
      <c r="AG16" s="185">
        <v>12</v>
      </c>
      <c r="AH16" s="66" t="s">
        <v>87</v>
      </c>
      <c r="AI16" s="62" t="s">
        <v>31</v>
      </c>
      <c r="AJ16" s="128">
        <v>6</v>
      </c>
      <c r="AK16" s="275"/>
      <c r="AL16" s="254"/>
      <c r="AM16" s="317"/>
      <c r="AN16" s="260">
        <f>AG19</f>
        <v>15</v>
      </c>
      <c r="AO16" s="91" t="s">
        <v>93</v>
      </c>
      <c r="AP16" s="92" t="s">
        <v>94</v>
      </c>
      <c r="AQ16" s="306"/>
      <c r="AR16" s="320"/>
      <c r="AS16" s="63" t="s">
        <v>51</v>
      </c>
      <c r="AT16" s="265" t="s">
        <v>55</v>
      </c>
      <c r="AU16" s="192"/>
      <c r="AV16" s="205"/>
    </row>
    <row r="17" spans="1:50" ht="35.1" customHeight="1" thickTop="1" thickBot="1">
      <c r="A17" s="39">
        <v>13</v>
      </c>
      <c r="B17" s="311" t="s">
        <v>38</v>
      </c>
      <c r="C17" s="149" t="s">
        <v>51</v>
      </c>
      <c r="D17" s="264" t="s">
        <v>55</v>
      </c>
      <c r="F17" s="180" t="s">
        <v>128</v>
      </c>
      <c r="G17" s="180" t="s">
        <v>142</v>
      </c>
      <c r="H17" s="180">
        <v>1</v>
      </c>
      <c r="I17" s="181" t="s">
        <v>14</v>
      </c>
      <c r="J17" s="206" t="str">
        <f t="shared" si="0"/>
        <v>⑬-1位</v>
      </c>
      <c r="K17" s="194" t="s">
        <v>4</v>
      </c>
      <c r="L17" s="266" t="s">
        <v>30</v>
      </c>
      <c r="N17" s="180" t="s">
        <v>126</v>
      </c>
      <c r="O17" s="180" t="s">
        <v>142</v>
      </c>
      <c r="P17" s="180">
        <v>1</v>
      </c>
      <c r="Q17" s="181" t="s">
        <v>14</v>
      </c>
      <c r="R17" s="328" t="s">
        <v>43</v>
      </c>
      <c r="S17" s="248" t="str">
        <f t="shared" si="1"/>
        <v>⑪-1位</v>
      </c>
      <c r="T17" s="142" t="s">
        <v>172</v>
      </c>
      <c r="U17" s="121" t="s">
        <v>84</v>
      </c>
      <c r="W17" s="180" t="s">
        <v>40</v>
      </c>
      <c r="X17" s="180" t="s">
        <v>142</v>
      </c>
      <c r="Y17" s="180">
        <v>4</v>
      </c>
      <c r="Z17" s="181" t="s">
        <v>14</v>
      </c>
      <c r="AA17" s="328" t="s">
        <v>19</v>
      </c>
      <c r="AB17" s="207" t="str">
        <f t="shared" si="2"/>
        <v>Ａ-4位</v>
      </c>
      <c r="AC17" s="131" t="s">
        <v>51</v>
      </c>
      <c r="AD17" s="269" t="s">
        <v>55</v>
      </c>
      <c r="AG17" s="185">
        <v>13</v>
      </c>
      <c r="AH17" s="69" t="s">
        <v>175</v>
      </c>
      <c r="AI17" s="60" t="s">
        <v>56</v>
      </c>
      <c r="AJ17" s="203">
        <v>7</v>
      </c>
      <c r="AK17" s="276"/>
      <c r="AL17" s="255"/>
      <c r="AM17" s="317"/>
      <c r="AN17" s="259">
        <f>AG15</f>
        <v>11</v>
      </c>
      <c r="AO17" s="86" t="s">
        <v>57</v>
      </c>
      <c r="AP17" s="87" t="s">
        <v>89</v>
      </c>
      <c r="AQ17" s="306" t="s">
        <v>137</v>
      </c>
      <c r="AR17" s="307" t="str">
        <f>AM13&amp;AQ17</f>
        <v>Ｂ3位</v>
      </c>
      <c r="AS17" s="66" t="s">
        <v>87</v>
      </c>
      <c r="AT17" s="96" t="s">
        <v>31</v>
      </c>
      <c r="AU17" s="192"/>
      <c r="AV17" s="205"/>
    </row>
    <row r="18" spans="1:50" ht="35.1" customHeight="1" thickTop="1" thickBot="1">
      <c r="A18" s="39">
        <v>14</v>
      </c>
      <c r="B18" s="311"/>
      <c r="C18" s="76" t="s">
        <v>93</v>
      </c>
      <c r="D18" s="92" t="s">
        <v>94</v>
      </c>
      <c r="E18" s="208"/>
      <c r="F18" s="180" t="s">
        <v>26</v>
      </c>
      <c r="G18" s="180" t="s">
        <v>142</v>
      </c>
      <c r="H18" s="180">
        <v>2</v>
      </c>
      <c r="I18" s="181" t="s">
        <v>14</v>
      </c>
      <c r="J18" s="182" t="str">
        <f t="shared" ref="J18:J56" si="3">F18&amp;G18&amp;H18&amp;I18</f>
        <v>①-2位</v>
      </c>
      <c r="K18" s="135" t="s">
        <v>172</v>
      </c>
      <c r="L18" s="148" t="s">
        <v>85</v>
      </c>
      <c r="M18" s="208"/>
      <c r="N18" s="180" t="s">
        <v>127</v>
      </c>
      <c r="O18" s="180" t="s">
        <v>142</v>
      </c>
      <c r="P18" s="180">
        <v>1</v>
      </c>
      <c r="Q18" s="181" t="s">
        <v>14</v>
      </c>
      <c r="R18" s="329"/>
      <c r="S18" s="245" t="str">
        <f t="shared" si="1"/>
        <v>⑫-1位</v>
      </c>
      <c r="T18" s="186" t="s">
        <v>4</v>
      </c>
      <c r="U18" s="204" t="s">
        <v>65</v>
      </c>
      <c r="W18" s="180" t="s">
        <v>41</v>
      </c>
      <c r="X18" s="180" t="s">
        <v>142</v>
      </c>
      <c r="Y18" s="180">
        <v>4</v>
      </c>
      <c r="Z18" s="181" t="s">
        <v>14</v>
      </c>
      <c r="AA18" s="329"/>
      <c r="AB18" s="190" t="str">
        <f t="shared" si="2"/>
        <v>Ｂ-4位</v>
      </c>
      <c r="AC18" s="69" t="s">
        <v>175</v>
      </c>
      <c r="AD18" s="97" t="s">
        <v>56</v>
      </c>
      <c r="AG18" s="185">
        <v>14</v>
      </c>
      <c r="AH18" s="65" t="s">
        <v>172</v>
      </c>
      <c r="AI18" s="50" t="s">
        <v>84</v>
      </c>
      <c r="AJ18" s="128">
        <v>8</v>
      </c>
      <c r="AK18" s="275"/>
      <c r="AL18" s="254"/>
      <c r="AM18" s="317"/>
      <c r="AN18" s="259">
        <f>AG18</f>
        <v>14</v>
      </c>
      <c r="AO18" s="93" t="s">
        <v>172</v>
      </c>
      <c r="AP18" s="94" t="s">
        <v>84</v>
      </c>
      <c r="AQ18" s="306"/>
      <c r="AR18" s="320"/>
      <c r="AS18" s="69" t="s">
        <v>175</v>
      </c>
      <c r="AT18" s="97" t="s">
        <v>56</v>
      </c>
      <c r="AU18" s="192"/>
      <c r="AV18" s="205"/>
    </row>
    <row r="19" spans="1:50" ht="35.1" customHeight="1" thickTop="1" thickBot="1">
      <c r="A19" s="39">
        <v>15</v>
      </c>
      <c r="B19" s="311"/>
      <c r="C19" s="75" t="s">
        <v>91</v>
      </c>
      <c r="D19" s="87" t="s">
        <v>92</v>
      </c>
      <c r="F19" s="180" t="s">
        <v>50</v>
      </c>
      <c r="G19" s="180" t="s">
        <v>142</v>
      </c>
      <c r="H19" s="180">
        <v>2</v>
      </c>
      <c r="I19" s="181" t="s">
        <v>14</v>
      </c>
      <c r="J19" s="189" t="str">
        <f t="shared" si="3"/>
        <v>②-2位</v>
      </c>
      <c r="K19" s="64" t="s">
        <v>80</v>
      </c>
      <c r="L19" s="89" t="s">
        <v>53</v>
      </c>
      <c r="N19" s="180" t="s">
        <v>128</v>
      </c>
      <c r="O19" s="180" t="s">
        <v>142</v>
      </c>
      <c r="P19" s="180">
        <v>1</v>
      </c>
      <c r="Q19" s="181" t="s">
        <v>14</v>
      </c>
      <c r="R19" s="329"/>
      <c r="S19" s="245" t="str">
        <f t="shared" si="1"/>
        <v>⑬-1位</v>
      </c>
      <c r="T19" s="186" t="s">
        <v>4</v>
      </c>
      <c r="U19" s="204" t="s">
        <v>30</v>
      </c>
      <c r="W19" s="180" t="s">
        <v>42</v>
      </c>
      <c r="X19" s="180" t="s">
        <v>142</v>
      </c>
      <c r="Y19" s="180">
        <v>4</v>
      </c>
      <c r="Z19" s="181" t="s">
        <v>14</v>
      </c>
      <c r="AA19" s="329"/>
      <c r="AB19" s="190" t="str">
        <f t="shared" si="2"/>
        <v>Ｃ-4位</v>
      </c>
      <c r="AC19" s="67" t="s">
        <v>93</v>
      </c>
      <c r="AD19" s="92" t="s">
        <v>94</v>
      </c>
      <c r="AG19" s="185">
        <v>15</v>
      </c>
      <c r="AH19" s="67" t="s">
        <v>93</v>
      </c>
      <c r="AI19" s="53" t="s">
        <v>94</v>
      </c>
      <c r="AJ19" s="128">
        <v>9</v>
      </c>
      <c r="AK19" s="275"/>
      <c r="AL19" s="254"/>
      <c r="AM19" s="317"/>
      <c r="AN19" s="261">
        <f>AG16</f>
        <v>12</v>
      </c>
      <c r="AO19" s="95" t="s">
        <v>87</v>
      </c>
      <c r="AP19" s="96" t="s">
        <v>31</v>
      </c>
      <c r="AQ19" s="306" t="s">
        <v>138</v>
      </c>
      <c r="AR19" s="307" t="str">
        <f>AM13&amp;AQ19</f>
        <v>Ｂ4位</v>
      </c>
      <c r="AS19" s="63" t="s">
        <v>79</v>
      </c>
      <c r="AT19" s="265" t="s">
        <v>24</v>
      </c>
      <c r="AU19" s="192"/>
      <c r="AV19" s="205"/>
    </row>
    <row r="20" spans="1:50" ht="35.1" customHeight="1" thickTop="1" thickBot="1">
      <c r="A20" s="39">
        <v>16</v>
      </c>
      <c r="B20" s="311"/>
      <c r="C20" s="81" t="s">
        <v>27</v>
      </c>
      <c r="D20" s="158" t="s">
        <v>119</v>
      </c>
      <c r="F20" s="180" t="s">
        <v>15</v>
      </c>
      <c r="G20" s="180" t="s">
        <v>142</v>
      </c>
      <c r="H20" s="180">
        <v>2</v>
      </c>
      <c r="I20" s="181" t="s">
        <v>14</v>
      </c>
      <c r="J20" s="189" t="str">
        <f t="shared" si="3"/>
        <v>③-2位</v>
      </c>
      <c r="K20" s="68" t="s">
        <v>28</v>
      </c>
      <c r="L20" s="92" t="s">
        <v>112</v>
      </c>
      <c r="N20" s="180" t="s">
        <v>136</v>
      </c>
      <c r="O20" s="180" t="s">
        <v>134</v>
      </c>
      <c r="P20" s="180">
        <v>3</v>
      </c>
      <c r="Q20" s="181" t="s">
        <v>14</v>
      </c>
      <c r="R20" s="330"/>
      <c r="S20" s="246" t="str">
        <f t="shared" si="1"/>
        <v>2位ｸﾞﾙｰﾌﾟ-3位</v>
      </c>
      <c r="T20" s="129" t="s">
        <v>57</v>
      </c>
      <c r="U20" s="130" t="s">
        <v>89</v>
      </c>
      <c r="W20" s="180" t="s">
        <v>43</v>
      </c>
      <c r="X20" s="180" t="s">
        <v>142</v>
      </c>
      <c r="Y20" s="180">
        <v>4</v>
      </c>
      <c r="Z20" s="181" t="s">
        <v>14</v>
      </c>
      <c r="AA20" s="330"/>
      <c r="AB20" s="197" t="str">
        <f t="shared" si="2"/>
        <v>Ｄ-4位</v>
      </c>
      <c r="AC20" s="132" t="s">
        <v>172</v>
      </c>
      <c r="AD20" s="133" t="s">
        <v>84</v>
      </c>
      <c r="AG20" s="185">
        <v>16</v>
      </c>
      <c r="AH20" s="63" t="s">
        <v>51</v>
      </c>
      <c r="AI20" s="271" t="s">
        <v>55</v>
      </c>
      <c r="AJ20" s="128">
        <v>10</v>
      </c>
      <c r="AK20" s="275"/>
      <c r="AL20" s="254"/>
      <c r="AM20" s="317"/>
      <c r="AN20" s="259">
        <f>AG17</f>
        <v>13</v>
      </c>
      <c r="AO20" s="117" t="s">
        <v>175</v>
      </c>
      <c r="AP20" s="118" t="s">
        <v>56</v>
      </c>
      <c r="AQ20" s="306"/>
      <c r="AR20" s="308"/>
      <c r="AS20" s="104" t="s">
        <v>93</v>
      </c>
      <c r="AT20" s="101" t="s">
        <v>94</v>
      </c>
      <c r="AU20" s="192"/>
    </row>
    <row r="21" spans="1:50" ht="35.1" customHeight="1" thickTop="1" thickBot="1">
      <c r="A21" s="39">
        <v>17</v>
      </c>
      <c r="B21" s="310" t="s">
        <v>120</v>
      </c>
      <c r="C21" s="153" t="s">
        <v>88</v>
      </c>
      <c r="D21" s="108" t="s">
        <v>58</v>
      </c>
      <c r="F21" s="180" t="s">
        <v>38</v>
      </c>
      <c r="G21" s="180" t="s">
        <v>142</v>
      </c>
      <c r="H21" s="180">
        <v>2</v>
      </c>
      <c r="I21" s="181" t="s">
        <v>14</v>
      </c>
      <c r="J21" s="189" t="str">
        <f t="shared" si="3"/>
        <v>④-2位</v>
      </c>
      <c r="K21" s="67" t="s">
        <v>93</v>
      </c>
      <c r="L21" s="92" t="s">
        <v>94</v>
      </c>
      <c r="N21" s="180" t="s">
        <v>136</v>
      </c>
      <c r="O21" s="209" t="s">
        <v>177</v>
      </c>
      <c r="P21" s="209"/>
      <c r="Q21" s="210"/>
      <c r="R21" s="325" t="s">
        <v>70</v>
      </c>
      <c r="S21" s="244" t="str">
        <f t="shared" si="1"/>
        <v>2位ｸﾞﾙｰﾌﾟ</v>
      </c>
      <c r="T21" s="113" t="s">
        <v>28</v>
      </c>
      <c r="U21" s="114" t="s">
        <v>61</v>
      </c>
      <c r="W21" s="180" t="s">
        <v>70</v>
      </c>
      <c r="X21" s="180" t="s">
        <v>142</v>
      </c>
      <c r="Y21" s="180">
        <v>1</v>
      </c>
      <c r="Z21" s="181" t="s">
        <v>14</v>
      </c>
      <c r="AA21" s="326" t="s">
        <v>20</v>
      </c>
      <c r="AB21" s="200" t="str">
        <f t="shared" si="2"/>
        <v>Ｅ-1位</v>
      </c>
      <c r="AC21" s="105" t="s">
        <v>28</v>
      </c>
      <c r="AD21" s="106" t="s">
        <v>61</v>
      </c>
      <c r="AG21" s="185">
        <v>17</v>
      </c>
      <c r="AH21" s="64" t="s">
        <v>80</v>
      </c>
      <c r="AI21" s="51" t="s">
        <v>53</v>
      </c>
      <c r="AJ21" s="128">
        <v>11</v>
      </c>
      <c r="AK21" s="275"/>
      <c r="AL21" s="254"/>
      <c r="AM21" s="316" t="s">
        <v>42</v>
      </c>
      <c r="AN21" s="257">
        <f>AG21</f>
        <v>17</v>
      </c>
      <c r="AO21" s="115" t="s">
        <v>80</v>
      </c>
      <c r="AP21" s="116" t="s">
        <v>53</v>
      </c>
      <c r="AQ21" s="306" t="s">
        <v>135</v>
      </c>
      <c r="AR21" s="319" t="str">
        <f>AM21&amp;AQ21</f>
        <v>Ｃ1位</v>
      </c>
      <c r="AS21" s="105" t="s">
        <v>28</v>
      </c>
      <c r="AT21" s="106" t="s">
        <v>61</v>
      </c>
      <c r="AU21" s="305" t="s">
        <v>44</v>
      </c>
      <c r="AV21" s="188"/>
      <c r="AW21" s="211" t="s">
        <v>6</v>
      </c>
      <c r="AX21" s="212">
        <f>56*1000</f>
        <v>56000</v>
      </c>
    </row>
    <row r="22" spans="1:50" ht="35.1" customHeight="1" thickTop="1" thickBot="1">
      <c r="A22" s="39">
        <v>18</v>
      </c>
      <c r="B22" s="311"/>
      <c r="C22" s="78" t="s">
        <v>80</v>
      </c>
      <c r="D22" s="89" t="s">
        <v>54</v>
      </c>
      <c r="F22" s="180" t="s">
        <v>120</v>
      </c>
      <c r="G22" s="180" t="s">
        <v>142</v>
      </c>
      <c r="H22" s="180">
        <v>2</v>
      </c>
      <c r="I22" s="181" t="s">
        <v>14</v>
      </c>
      <c r="J22" s="189" t="str">
        <f t="shared" si="3"/>
        <v>⑤-2位</v>
      </c>
      <c r="K22" s="64" t="s">
        <v>80</v>
      </c>
      <c r="L22" s="89" t="s">
        <v>54</v>
      </c>
      <c r="N22" s="180" t="s">
        <v>136</v>
      </c>
      <c r="O22" s="209" t="s">
        <v>177</v>
      </c>
      <c r="P22" s="209"/>
      <c r="Q22" s="210"/>
      <c r="R22" s="326"/>
      <c r="S22" s="245" t="str">
        <f t="shared" si="1"/>
        <v>2位ｸﾞﾙｰﾌﾟ</v>
      </c>
      <c r="T22" s="65" t="s">
        <v>172</v>
      </c>
      <c r="U22" s="99" t="s">
        <v>86</v>
      </c>
      <c r="W22" s="180" t="s">
        <v>71</v>
      </c>
      <c r="X22" s="180" t="s">
        <v>142</v>
      </c>
      <c r="Y22" s="180">
        <v>1</v>
      </c>
      <c r="Z22" s="181" t="s">
        <v>14</v>
      </c>
      <c r="AA22" s="326"/>
      <c r="AB22" s="190" t="str">
        <f t="shared" si="2"/>
        <v>Ｆ-1位</v>
      </c>
      <c r="AC22" s="64" t="s">
        <v>80</v>
      </c>
      <c r="AD22" s="89" t="s">
        <v>53</v>
      </c>
      <c r="AG22" s="185">
        <v>18</v>
      </c>
      <c r="AH22" s="68" t="s">
        <v>28</v>
      </c>
      <c r="AI22" s="53" t="s">
        <v>61</v>
      </c>
      <c r="AJ22" s="128">
        <v>12</v>
      </c>
      <c r="AK22" s="275"/>
      <c r="AL22" s="254"/>
      <c r="AM22" s="317"/>
      <c r="AN22" s="258">
        <f>AG28</f>
        <v>24</v>
      </c>
      <c r="AO22" s="93" t="s">
        <v>172</v>
      </c>
      <c r="AP22" s="94" t="s">
        <v>85</v>
      </c>
      <c r="AQ22" s="306"/>
      <c r="AR22" s="320"/>
      <c r="AS22" s="65" t="s">
        <v>172</v>
      </c>
      <c r="AT22" s="94" t="s">
        <v>111</v>
      </c>
      <c r="AU22" s="305"/>
      <c r="AV22" s="188"/>
      <c r="AW22" s="213" t="s">
        <v>66</v>
      </c>
      <c r="AX22" s="214">
        <f>AX21</f>
        <v>56000</v>
      </c>
    </row>
    <row r="23" spans="1:50" ht="35.1" customHeight="1" thickTop="1" thickBot="1">
      <c r="A23" s="39">
        <v>19</v>
      </c>
      <c r="B23" s="311"/>
      <c r="C23" s="76" t="s">
        <v>93</v>
      </c>
      <c r="D23" s="92" t="s">
        <v>97</v>
      </c>
      <c r="F23" s="180" t="s">
        <v>121</v>
      </c>
      <c r="G23" s="180" t="s">
        <v>142</v>
      </c>
      <c r="H23" s="180">
        <v>2</v>
      </c>
      <c r="I23" s="181" t="s">
        <v>14</v>
      </c>
      <c r="J23" s="189" t="str">
        <f t="shared" si="3"/>
        <v>⑥-2位</v>
      </c>
      <c r="K23" s="65" t="s">
        <v>172</v>
      </c>
      <c r="L23" s="99" t="s">
        <v>86</v>
      </c>
      <c r="N23" s="180" t="s">
        <v>136</v>
      </c>
      <c r="O23" s="209" t="s">
        <v>177</v>
      </c>
      <c r="P23" s="209"/>
      <c r="Q23" s="210"/>
      <c r="R23" s="326"/>
      <c r="S23" s="245" t="str">
        <f t="shared" si="1"/>
        <v>2位ｸﾞﾙｰﾌﾟ</v>
      </c>
      <c r="T23" s="64" t="s">
        <v>80</v>
      </c>
      <c r="U23" s="89" t="s">
        <v>54</v>
      </c>
      <c r="W23" s="180" t="s">
        <v>72</v>
      </c>
      <c r="X23" s="180" t="s">
        <v>142</v>
      </c>
      <c r="Y23" s="180">
        <v>1</v>
      </c>
      <c r="Z23" s="181" t="s">
        <v>14</v>
      </c>
      <c r="AA23" s="326"/>
      <c r="AB23" s="190" t="str">
        <f t="shared" si="2"/>
        <v>Ｇ-1位</v>
      </c>
      <c r="AC23" s="70" t="s">
        <v>57</v>
      </c>
      <c r="AD23" s="87" t="s">
        <v>109</v>
      </c>
      <c r="AG23" s="185">
        <v>19</v>
      </c>
      <c r="AH23" s="67" t="s">
        <v>93</v>
      </c>
      <c r="AI23" s="53" t="s">
        <v>96</v>
      </c>
      <c r="AJ23" s="128">
        <v>13</v>
      </c>
      <c r="AK23" s="275"/>
      <c r="AL23" s="254"/>
      <c r="AM23" s="317"/>
      <c r="AN23" s="259">
        <f>AG22</f>
        <v>18</v>
      </c>
      <c r="AO23" s="98" t="s">
        <v>28</v>
      </c>
      <c r="AP23" s="92" t="s">
        <v>61</v>
      </c>
      <c r="AQ23" s="306" t="s">
        <v>136</v>
      </c>
      <c r="AR23" s="307" t="str">
        <f>AM21&amp;AQ23</f>
        <v>Ｃ2位</v>
      </c>
      <c r="AS23" s="67" t="s">
        <v>93</v>
      </c>
      <c r="AT23" s="92" t="s">
        <v>96</v>
      </c>
      <c r="AU23" s="192"/>
      <c r="AW23" s="213"/>
      <c r="AX23" s="213"/>
    </row>
    <row r="24" spans="1:50" ht="35.1" customHeight="1" thickTop="1" thickBot="1">
      <c r="A24" s="39">
        <v>20</v>
      </c>
      <c r="B24" s="312"/>
      <c r="C24" s="152" t="s">
        <v>28</v>
      </c>
      <c r="D24" s="101" t="s">
        <v>106</v>
      </c>
      <c r="F24" s="180" t="s">
        <v>122</v>
      </c>
      <c r="G24" s="180" t="s">
        <v>142</v>
      </c>
      <c r="H24" s="180">
        <v>2</v>
      </c>
      <c r="I24" s="181" t="s">
        <v>14</v>
      </c>
      <c r="J24" s="189" t="str">
        <f t="shared" si="3"/>
        <v>⑦-2位</v>
      </c>
      <c r="K24" s="67" t="s">
        <v>93</v>
      </c>
      <c r="L24" s="92" t="s">
        <v>96</v>
      </c>
      <c r="N24" s="180">
        <v>3</v>
      </c>
      <c r="O24" s="180" t="s">
        <v>134</v>
      </c>
      <c r="P24" s="180">
        <v>6</v>
      </c>
      <c r="Q24" s="181" t="s">
        <v>14</v>
      </c>
      <c r="R24" s="327"/>
      <c r="S24" s="247" t="str">
        <f t="shared" si="1"/>
        <v>3ｸﾞﾙｰﾌﾟ-6位</v>
      </c>
      <c r="T24" s="102" t="s">
        <v>88</v>
      </c>
      <c r="U24" s="103" t="s">
        <v>60</v>
      </c>
      <c r="W24" s="180" t="s">
        <v>75</v>
      </c>
      <c r="X24" s="180" t="s">
        <v>142</v>
      </c>
      <c r="Y24" s="180">
        <v>1</v>
      </c>
      <c r="Z24" s="181" t="s">
        <v>14</v>
      </c>
      <c r="AA24" s="326"/>
      <c r="AB24" s="193" t="str">
        <f t="shared" si="2"/>
        <v>Ｈ-1位</v>
      </c>
      <c r="AC24" s="112" t="s">
        <v>93</v>
      </c>
      <c r="AD24" s="110" t="s">
        <v>96</v>
      </c>
      <c r="AG24" s="185">
        <v>20</v>
      </c>
      <c r="AH24" s="70" t="s">
        <v>57</v>
      </c>
      <c r="AI24" s="52" t="s">
        <v>109</v>
      </c>
      <c r="AJ24" s="203">
        <v>14</v>
      </c>
      <c r="AK24" s="276"/>
      <c r="AL24" s="255"/>
      <c r="AM24" s="317"/>
      <c r="AN24" s="260">
        <f>AG27</f>
        <v>23</v>
      </c>
      <c r="AO24" s="93" t="s">
        <v>172</v>
      </c>
      <c r="AP24" s="94" t="s">
        <v>111</v>
      </c>
      <c r="AQ24" s="306"/>
      <c r="AR24" s="320"/>
      <c r="AS24" s="70" t="s">
        <v>88</v>
      </c>
      <c r="AT24" s="87" t="s">
        <v>60</v>
      </c>
      <c r="AU24" s="192"/>
      <c r="AW24" s="215" t="s">
        <v>2</v>
      </c>
      <c r="AX24" s="216">
        <v>-5800</v>
      </c>
    </row>
    <row r="25" spans="1:50" ht="35.1" customHeight="1" thickTop="1" thickBot="1">
      <c r="A25" s="39">
        <v>21</v>
      </c>
      <c r="B25" s="310" t="s">
        <v>121</v>
      </c>
      <c r="C25" s="183" t="s">
        <v>4</v>
      </c>
      <c r="D25" s="179" t="s">
        <v>63</v>
      </c>
      <c r="F25" s="180" t="s">
        <v>123</v>
      </c>
      <c r="G25" s="180" t="s">
        <v>142</v>
      </c>
      <c r="H25" s="180">
        <v>2</v>
      </c>
      <c r="I25" s="181" t="s">
        <v>14</v>
      </c>
      <c r="J25" s="189" t="str">
        <f t="shared" si="3"/>
        <v>⑧-2位</v>
      </c>
      <c r="K25" s="70" t="s">
        <v>57</v>
      </c>
      <c r="L25" s="87" t="s">
        <v>89</v>
      </c>
      <c r="N25" s="180" t="s">
        <v>136</v>
      </c>
      <c r="O25" s="209" t="s">
        <v>177</v>
      </c>
      <c r="P25" s="209"/>
      <c r="Q25" s="210"/>
      <c r="R25" s="325" t="s">
        <v>71</v>
      </c>
      <c r="S25" s="249" t="str">
        <f t="shared" si="1"/>
        <v>2位ｸﾞﾙｰﾌﾟ</v>
      </c>
      <c r="T25" s="134" t="s">
        <v>80</v>
      </c>
      <c r="U25" s="116" t="s">
        <v>53</v>
      </c>
      <c r="W25" s="180" t="s">
        <v>70</v>
      </c>
      <c r="X25" s="180" t="s">
        <v>142</v>
      </c>
      <c r="Y25" s="180">
        <v>2</v>
      </c>
      <c r="Z25" s="181" t="s">
        <v>14</v>
      </c>
      <c r="AA25" s="325" t="s">
        <v>21</v>
      </c>
      <c r="AB25" s="184" t="str">
        <f t="shared" si="2"/>
        <v>Ｅ-2位</v>
      </c>
      <c r="AC25" s="107" t="s">
        <v>88</v>
      </c>
      <c r="AD25" s="108" t="s">
        <v>60</v>
      </c>
      <c r="AG25" s="185">
        <v>21</v>
      </c>
      <c r="AH25" s="68" t="s">
        <v>28</v>
      </c>
      <c r="AI25" s="53" t="s">
        <v>112</v>
      </c>
      <c r="AJ25" s="128">
        <v>15</v>
      </c>
      <c r="AK25" s="275"/>
      <c r="AL25" s="254"/>
      <c r="AM25" s="317"/>
      <c r="AN25" s="259">
        <f>AG23</f>
        <v>19</v>
      </c>
      <c r="AO25" s="91" t="s">
        <v>93</v>
      </c>
      <c r="AP25" s="92" t="s">
        <v>96</v>
      </c>
      <c r="AQ25" s="306" t="s">
        <v>137</v>
      </c>
      <c r="AR25" s="307" t="str">
        <f>AM21&amp;AQ25</f>
        <v>Ｃ3位</v>
      </c>
      <c r="AS25" s="64" t="s">
        <v>80</v>
      </c>
      <c r="AT25" s="89" t="s">
        <v>53</v>
      </c>
      <c r="AU25" s="192"/>
      <c r="AW25" s="217" t="s">
        <v>46</v>
      </c>
      <c r="AX25" s="218">
        <f>-3580*10</f>
        <v>-35800</v>
      </c>
    </row>
    <row r="26" spans="1:50" ht="35.1" customHeight="1" thickTop="1" thickBot="1">
      <c r="A26" s="39">
        <v>22</v>
      </c>
      <c r="B26" s="311"/>
      <c r="C26" s="77" t="s">
        <v>172</v>
      </c>
      <c r="D26" s="99" t="s">
        <v>86</v>
      </c>
      <c r="F26" s="180" t="s">
        <v>124</v>
      </c>
      <c r="G26" s="180" t="s">
        <v>142</v>
      </c>
      <c r="H26" s="180">
        <v>2</v>
      </c>
      <c r="I26" s="181" t="s">
        <v>14</v>
      </c>
      <c r="J26" s="189" t="str">
        <f t="shared" si="3"/>
        <v>⑨-2位</v>
      </c>
      <c r="K26" s="68" t="s">
        <v>28</v>
      </c>
      <c r="L26" s="92" t="s">
        <v>61</v>
      </c>
      <c r="N26" s="180" t="s">
        <v>136</v>
      </c>
      <c r="O26" s="209" t="s">
        <v>177</v>
      </c>
      <c r="P26" s="209"/>
      <c r="Q26" s="210"/>
      <c r="R26" s="326"/>
      <c r="S26" s="245" t="str">
        <f t="shared" si="1"/>
        <v>2位ｸﾞﾙｰﾌﾟ</v>
      </c>
      <c r="T26" s="67" t="s">
        <v>93</v>
      </c>
      <c r="U26" s="92" t="s">
        <v>95</v>
      </c>
      <c r="W26" s="180" t="s">
        <v>71</v>
      </c>
      <c r="X26" s="180" t="s">
        <v>142</v>
      </c>
      <c r="Y26" s="180">
        <v>2</v>
      </c>
      <c r="Z26" s="181" t="s">
        <v>14</v>
      </c>
      <c r="AA26" s="326"/>
      <c r="AB26" s="190" t="str">
        <f t="shared" si="2"/>
        <v>Ｆ-2位</v>
      </c>
      <c r="AC26" s="65" t="s">
        <v>172</v>
      </c>
      <c r="AD26" s="94" t="s">
        <v>111</v>
      </c>
      <c r="AG26" s="185">
        <v>22</v>
      </c>
      <c r="AH26" s="70" t="s">
        <v>88</v>
      </c>
      <c r="AI26" s="52" t="s">
        <v>60</v>
      </c>
      <c r="AJ26" s="41"/>
      <c r="AK26" s="277"/>
      <c r="AL26" s="254"/>
      <c r="AM26" s="317"/>
      <c r="AN26" s="259">
        <f>AG26</f>
        <v>22</v>
      </c>
      <c r="AO26" s="86" t="s">
        <v>88</v>
      </c>
      <c r="AP26" s="87" t="s">
        <v>60</v>
      </c>
      <c r="AQ26" s="306"/>
      <c r="AR26" s="320"/>
      <c r="AS26" s="65" t="s">
        <v>172</v>
      </c>
      <c r="AT26" s="94" t="s">
        <v>85</v>
      </c>
      <c r="AU26" s="192"/>
      <c r="AW26" s="219" t="s">
        <v>67</v>
      </c>
      <c r="AX26" s="218">
        <v>-2470</v>
      </c>
    </row>
    <row r="27" spans="1:50" ht="35.1" customHeight="1" thickTop="1" thickBot="1">
      <c r="A27" s="39">
        <v>23</v>
      </c>
      <c r="B27" s="311"/>
      <c r="C27" s="76" t="s">
        <v>98</v>
      </c>
      <c r="D27" s="92" t="s">
        <v>103</v>
      </c>
      <c r="F27" s="180" t="s">
        <v>125</v>
      </c>
      <c r="G27" s="180" t="s">
        <v>142</v>
      </c>
      <c r="H27" s="180">
        <v>2</v>
      </c>
      <c r="I27" s="181" t="s">
        <v>14</v>
      </c>
      <c r="J27" s="189" t="str">
        <f t="shared" si="3"/>
        <v>⑩-2位</v>
      </c>
      <c r="K27" s="67" t="s">
        <v>93</v>
      </c>
      <c r="L27" s="92" t="s">
        <v>95</v>
      </c>
      <c r="N27" s="180" t="s">
        <v>136</v>
      </c>
      <c r="O27" s="209" t="s">
        <v>177</v>
      </c>
      <c r="P27" s="209"/>
      <c r="Q27" s="210"/>
      <c r="R27" s="326"/>
      <c r="S27" s="245" t="str">
        <f t="shared" si="1"/>
        <v>2位ｸﾞﾙｰﾌﾟ</v>
      </c>
      <c r="T27" s="68" t="s">
        <v>28</v>
      </c>
      <c r="U27" s="92" t="s">
        <v>62</v>
      </c>
      <c r="W27" s="180" t="s">
        <v>72</v>
      </c>
      <c r="X27" s="180" t="s">
        <v>142</v>
      </c>
      <c r="Y27" s="180">
        <v>2</v>
      </c>
      <c r="Z27" s="181" t="s">
        <v>14</v>
      </c>
      <c r="AA27" s="326"/>
      <c r="AB27" s="190" t="str">
        <f t="shared" si="2"/>
        <v>Ｇ-2位</v>
      </c>
      <c r="AC27" s="68" t="s">
        <v>28</v>
      </c>
      <c r="AD27" s="92" t="s">
        <v>112</v>
      </c>
      <c r="AG27" s="185">
        <v>23</v>
      </c>
      <c r="AH27" s="65" t="s">
        <v>172</v>
      </c>
      <c r="AI27" s="50" t="s">
        <v>111</v>
      </c>
      <c r="AJ27" s="41"/>
      <c r="AK27" s="277"/>
      <c r="AL27" s="254"/>
      <c r="AM27" s="317"/>
      <c r="AN27" s="261">
        <f>AG24</f>
        <v>20</v>
      </c>
      <c r="AO27" s="86" t="s">
        <v>57</v>
      </c>
      <c r="AP27" s="87" t="s">
        <v>109</v>
      </c>
      <c r="AQ27" s="306" t="s">
        <v>138</v>
      </c>
      <c r="AR27" s="307" t="str">
        <f>AM21&amp;AQ27</f>
        <v>Ｃ4位</v>
      </c>
      <c r="AS27" s="70" t="s">
        <v>57</v>
      </c>
      <c r="AT27" s="87" t="s">
        <v>109</v>
      </c>
      <c r="AU27" s="192"/>
      <c r="AW27" s="220" t="s">
        <v>45</v>
      </c>
      <c r="AX27" s="221">
        <v>-2634</v>
      </c>
    </row>
    <row r="28" spans="1:50" ht="35.1" customHeight="1" thickTop="1" thickBot="1">
      <c r="A28" s="39">
        <v>24</v>
      </c>
      <c r="B28" s="312"/>
      <c r="C28" s="152" t="s">
        <v>28</v>
      </c>
      <c r="D28" s="101" t="s">
        <v>113</v>
      </c>
      <c r="F28" s="180" t="s">
        <v>126</v>
      </c>
      <c r="G28" s="180" t="s">
        <v>142</v>
      </c>
      <c r="H28" s="180">
        <v>2</v>
      </c>
      <c r="I28" s="181" t="s">
        <v>14</v>
      </c>
      <c r="J28" s="189" t="str">
        <f t="shared" si="3"/>
        <v>⑪-2位</v>
      </c>
      <c r="K28" s="66" t="s">
        <v>87</v>
      </c>
      <c r="L28" s="96" t="s">
        <v>31</v>
      </c>
      <c r="N28" s="180">
        <v>3</v>
      </c>
      <c r="O28" s="180" t="s">
        <v>134</v>
      </c>
      <c r="P28" s="180">
        <v>5</v>
      </c>
      <c r="Q28" s="181" t="s">
        <v>14</v>
      </c>
      <c r="R28" s="327"/>
      <c r="S28" s="246" t="str">
        <f t="shared" si="1"/>
        <v>3ｸﾞﾙｰﾌﾟ-5位</v>
      </c>
      <c r="T28" s="141" t="s">
        <v>172</v>
      </c>
      <c r="U28" s="99" t="s">
        <v>111</v>
      </c>
      <c r="W28" s="180" t="s">
        <v>75</v>
      </c>
      <c r="X28" s="180" t="s">
        <v>142</v>
      </c>
      <c r="Y28" s="180">
        <v>2</v>
      </c>
      <c r="Z28" s="181" t="s">
        <v>14</v>
      </c>
      <c r="AA28" s="327"/>
      <c r="AB28" s="197" t="str">
        <f t="shared" si="2"/>
        <v>Ｈ-2位</v>
      </c>
      <c r="AC28" s="132" t="s">
        <v>172</v>
      </c>
      <c r="AD28" s="133" t="s">
        <v>85</v>
      </c>
      <c r="AG28" s="185">
        <v>24</v>
      </c>
      <c r="AH28" s="65" t="s">
        <v>172</v>
      </c>
      <c r="AI28" s="50" t="s">
        <v>85</v>
      </c>
      <c r="AJ28" s="57"/>
      <c r="AK28" s="278"/>
      <c r="AL28" s="255"/>
      <c r="AM28" s="317"/>
      <c r="AN28" s="259">
        <f>AG25</f>
        <v>21</v>
      </c>
      <c r="AO28" s="119" t="s">
        <v>28</v>
      </c>
      <c r="AP28" s="110" t="s">
        <v>112</v>
      </c>
      <c r="AQ28" s="306"/>
      <c r="AR28" s="319"/>
      <c r="AS28" s="109" t="s">
        <v>28</v>
      </c>
      <c r="AT28" s="110" t="s">
        <v>112</v>
      </c>
      <c r="AU28" s="192"/>
      <c r="AW28" s="213" t="s">
        <v>68</v>
      </c>
      <c r="AX28" s="214">
        <f>SUM(AX24:AX27)</f>
        <v>-46704</v>
      </c>
    </row>
    <row r="29" spans="1:50" ht="35.1" customHeight="1" thickTop="1" thickBot="1">
      <c r="A29" s="39">
        <v>25</v>
      </c>
      <c r="B29" s="311" t="s">
        <v>122</v>
      </c>
      <c r="C29" s="83" t="s">
        <v>175</v>
      </c>
      <c r="D29" s="159" t="s">
        <v>56</v>
      </c>
      <c r="F29" s="180" t="s">
        <v>127</v>
      </c>
      <c r="G29" s="180" t="s">
        <v>142</v>
      </c>
      <c r="H29" s="180">
        <v>2</v>
      </c>
      <c r="I29" s="181" t="s">
        <v>14</v>
      </c>
      <c r="J29" s="189" t="str">
        <f t="shared" si="3"/>
        <v>⑫-2位</v>
      </c>
      <c r="K29" s="70" t="s">
        <v>57</v>
      </c>
      <c r="L29" s="87" t="s">
        <v>109</v>
      </c>
      <c r="N29" s="180" t="s">
        <v>136</v>
      </c>
      <c r="O29" s="209" t="s">
        <v>177</v>
      </c>
      <c r="P29" s="209"/>
      <c r="Q29" s="210"/>
      <c r="R29" s="325" t="s">
        <v>72</v>
      </c>
      <c r="S29" s="244" t="str">
        <f t="shared" si="1"/>
        <v>2位ｸﾞﾙｰﾌﾟ</v>
      </c>
      <c r="T29" s="113" t="s">
        <v>28</v>
      </c>
      <c r="U29" s="114" t="s">
        <v>112</v>
      </c>
      <c r="W29" s="180" t="s">
        <v>70</v>
      </c>
      <c r="X29" s="180" t="s">
        <v>142</v>
      </c>
      <c r="Y29" s="180">
        <v>3</v>
      </c>
      <c r="Z29" s="181" t="s">
        <v>14</v>
      </c>
      <c r="AA29" s="326" t="s">
        <v>22</v>
      </c>
      <c r="AB29" s="200" t="str">
        <f t="shared" si="2"/>
        <v>Ｅ-3位</v>
      </c>
      <c r="AC29" s="134" t="s">
        <v>80</v>
      </c>
      <c r="AD29" s="116" t="s">
        <v>54</v>
      </c>
      <c r="AG29" s="185">
        <v>25</v>
      </c>
      <c r="AH29" s="64" t="s">
        <v>80</v>
      </c>
      <c r="AI29" s="51" t="s">
        <v>54</v>
      </c>
      <c r="AJ29" s="57"/>
      <c r="AK29" s="278"/>
      <c r="AL29" s="255"/>
      <c r="AM29" s="316" t="s">
        <v>43</v>
      </c>
      <c r="AN29" s="257">
        <f>AG29</f>
        <v>25</v>
      </c>
      <c r="AO29" s="122" t="s">
        <v>80</v>
      </c>
      <c r="AP29" s="123" t="s">
        <v>54</v>
      </c>
      <c r="AQ29" s="306" t="s">
        <v>135</v>
      </c>
      <c r="AR29" s="324" t="str">
        <f>AM29&amp;AQ29</f>
        <v>Ｄ1位</v>
      </c>
      <c r="AS29" s="107" t="s">
        <v>57</v>
      </c>
      <c r="AT29" s="108" t="s">
        <v>90</v>
      </c>
      <c r="AU29" s="305" t="s">
        <v>44</v>
      </c>
      <c r="AV29" s="188"/>
    </row>
    <row r="30" spans="1:50" ht="35.1" customHeight="1" thickTop="1" thickBot="1">
      <c r="A30" s="39">
        <v>26</v>
      </c>
      <c r="B30" s="311"/>
      <c r="C30" s="76" t="s">
        <v>93</v>
      </c>
      <c r="D30" s="92" t="s">
        <v>96</v>
      </c>
      <c r="F30" s="180" t="s">
        <v>128</v>
      </c>
      <c r="G30" s="180" t="s">
        <v>142</v>
      </c>
      <c r="H30" s="180">
        <v>2</v>
      </c>
      <c r="I30" s="181" t="s">
        <v>14</v>
      </c>
      <c r="J30" s="222" t="str">
        <f t="shared" si="3"/>
        <v>⑬-2位</v>
      </c>
      <c r="K30" s="102" t="s">
        <v>88</v>
      </c>
      <c r="L30" s="103" t="s">
        <v>60</v>
      </c>
      <c r="N30" s="180" t="s">
        <v>136</v>
      </c>
      <c r="O30" s="209" t="s">
        <v>177</v>
      </c>
      <c r="P30" s="209"/>
      <c r="Q30" s="210"/>
      <c r="R30" s="326"/>
      <c r="S30" s="245" t="str">
        <f t="shared" si="1"/>
        <v>2位ｸﾞﾙｰﾌﾟ</v>
      </c>
      <c r="T30" s="70" t="s">
        <v>57</v>
      </c>
      <c r="U30" s="87" t="s">
        <v>109</v>
      </c>
      <c r="W30" s="180" t="s">
        <v>71</v>
      </c>
      <c r="X30" s="180" t="s">
        <v>142</v>
      </c>
      <c r="Y30" s="180">
        <v>3</v>
      </c>
      <c r="Z30" s="181" t="s">
        <v>14</v>
      </c>
      <c r="AA30" s="326"/>
      <c r="AB30" s="190" t="str">
        <f t="shared" si="2"/>
        <v>Ｆ-3位</v>
      </c>
      <c r="AC30" s="67" t="s">
        <v>93</v>
      </c>
      <c r="AD30" s="92" t="s">
        <v>95</v>
      </c>
      <c r="AG30" s="185">
        <v>26</v>
      </c>
      <c r="AH30" s="67" t="s">
        <v>93</v>
      </c>
      <c r="AI30" s="53" t="s">
        <v>95</v>
      </c>
      <c r="AJ30" s="41"/>
      <c r="AK30" s="277"/>
      <c r="AL30" s="254"/>
      <c r="AM30" s="317"/>
      <c r="AN30" s="258">
        <f>AG36</f>
        <v>32</v>
      </c>
      <c r="AO30" s="98" t="s">
        <v>28</v>
      </c>
      <c r="AP30" s="92" t="s">
        <v>73</v>
      </c>
      <c r="AQ30" s="306"/>
      <c r="AR30" s="320"/>
      <c r="AS30" s="68" t="s">
        <v>28</v>
      </c>
      <c r="AT30" s="92" t="s">
        <v>62</v>
      </c>
      <c r="AU30" s="305"/>
      <c r="AV30" s="188"/>
    </row>
    <row r="31" spans="1:50" ht="35.1" customHeight="1" thickTop="1" thickBot="1">
      <c r="A31" s="39">
        <v>27</v>
      </c>
      <c r="B31" s="311"/>
      <c r="C31" s="79" t="s">
        <v>57</v>
      </c>
      <c r="D31" s="87" t="s">
        <v>90</v>
      </c>
      <c r="F31" s="180" t="s">
        <v>26</v>
      </c>
      <c r="G31" s="180" t="s">
        <v>142</v>
      </c>
      <c r="H31" s="180">
        <v>3</v>
      </c>
      <c r="I31" s="181" t="s">
        <v>14</v>
      </c>
      <c r="J31" s="223" t="str">
        <f t="shared" si="3"/>
        <v>①-3位</v>
      </c>
      <c r="K31" s="105" t="s">
        <v>28</v>
      </c>
      <c r="L31" s="106" t="s">
        <v>107</v>
      </c>
      <c r="N31" s="180" t="s">
        <v>137</v>
      </c>
      <c r="O31" s="180" t="s">
        <v>134</v>
      </c>
      <c r="P31" s="180">
        <v>1</v>
      </c>
      <c r="Q31" s="181" t="s">
        <v>14</v>
      </c>
      <c r="R31" s="326"/>
      <c r="S31" s="245" t="str">
        <f t="shared" si="1"/>
        <v>3位ｸﾞﾙｰﾌﾟ-1位</v>
      </c>
      <c r="T31" s="68" t="s">
        <v>91</v>
      </c>
      <c r="U31" s="87" t="s">
        <v>92</v>
      </c>
      <c r="W31" s="180" t="s">
        <v>72</v>
      </c>
      <c r="X31" s="180" t="s">
        <v>142</v>
      </c>
      <c r="Y31" s="180">
        <v>3</v>
      </c>
      <c r="Z31" s="181" t="s">
        <v>14</v>
      </c>
      <c r="AA31" s="326"/>
      <c r="AB31" s="190" t="str">
        <f t="shared" si="2"/>
        <v>Ｇ-3位</v>
      </c>
      <c r="AC31" s="64" t="s">
        <v>80</v>
      </c>
      <c r="AD31" s="89" t="s">
        <v>81</v>
      </c>
      <c r="AG31" s="185">
        <v>27</v>
      </c>
      <c r="AH31" s="64" t="s">
        <v>80</v>
      </c>
      <c r="AI31" s="51" t="s">
        <v>81</v>
      </c>
      <c r="AJ31" s="57"/>
      <c r="AK31" s="278"/>
      <c r="AL31" s="255"/>
      <c r="AM31" s="317"/>
      <c r="AN31" s="259">
        <f>AG30</f>
        <v>26</v>
      </c>
      <c r="AO31" s="91" t="s">
        <v>93</v>
      </c>
      <c r="AP31" s="92" t="s">
        <v>95</v>
      </c>
      <c r="AQ31" s="306" t="s">
        <v>136</v>
      </c>
      <c r="AR31" s="307" t="str">
        <f>AM29&amp;AQ31</f>
        <v>Ｄ2位</v>
      </c>
      <c r="AS31" s="67" t="s">
        <v>93</v>
      </c>
      <c r="AT31" s="92" t="s">
        <v>95</v>
      </c>
      <c r="AU31" s="192"/>
    </row>
    <row r="32" spans="1:50" ht="35.1" customHeight="1" thickTop="1" thickBot="1">
      <c r="A32" s="39">
        <v>28</v>
      </c>
      <c r="B32" s="312"/>
      <c r="C32" s="82" t="s">
        <v>27</v>
      </c>
      <c r="D32" s="110" t="s">
        <v>117</v>
      </c>
      <c r="F32" s="180" t="s">
        <v>50</v>
      </c>
      <c r="G32" s="180" t="s">
        <v>142</v>
      </c>
      <c r="H32" s="180">
        <v>3</v>
      </c>
      <c r="I32" s="181" t="s">
        <v>14</v>
      </c>
      <c r="J32" s="189" t="str">
        <f t="shared" si="3"/>
        <v>②-3位</v>
      </c>
      <c r="K32" s="68" t="s">
        <v>28</v>
      </c>
      <c r="L32" s="92" t="s">
        <v>73</v>
      </c>
      <c r="N32" s="180" t="s">
        <v>137</v>
      </c>
      <c r="O32" s="180" t="s">
        <v>134</v>
      </c>
      <c r="P32" s="180">
        <v>4</v>
      </c>
      <c r="Q32" s="181" t="s">
        <v>14</v>
      </c>
      <c r="R32" s="327"/>
      <c r="S32" s="247" t="str">
        <f t="shared" si="1"/>
        <v>3位ｸﾞﾙｰﾌﾟ-4位</v>
      </c>
      <c r="T32" s="146" t="s">
        <v>80</v>
      </c>
      <c r="U32" s="147" t="s">
        <v>81</v>
      </c>
      <c r="W32" s="180" t="s">
        <v>75</v>
      </c>
      <c r="X32" s="180" t="s">
        <v>142</v>
      </c>
      <c r="Y32" s="180">
        <v>3</v>
      </c>
      <c r="Z32" s="181" t="s">
        <v>14</v>
      </c>
      <c r="AA32" s="326"/>
      <c r="AB32" s="193" t="str">
        <f t="shared" si="2"/>
        <v>Ｈ-3位</v>
      </c>
      <c r="AC32" s="129" t="s">
        <v>57</v>
      </c>
      <c r="AD32" s="130" t="s">
        <v>90</v>
      </c>
      <c r="AG32" s="185">
        <v>28</v>
      </c>
      <c r="AH32" s="70" t="s">
        <v>57</v>
      </c>
      <c r="AI32" s="52" t="s">
        <v>90</v>
      </c>
      <c r="AJ32" s="41"/>
      <c r="AK32" s="277"/>
      <c r="AL32" s="254"/>
      <c r="AM32" s="317"/>
      <c r="AN32" s="260">
        <f>AG35</f>
        <v>31</v>
      </c>
      <c r="AO32" s="98" t="s">
        <v>91</v>
      </c>
      <c r="AP32" s="87" t="s">
        <v>92</v>
      </c>
      <c r="AQ32" s="306"/>
      <c r="AR32" s="320"/>
      <c r="AS32" s="68" t="s">
        <v>91</v>
      </c>
      <c r="AT32" s="87" t="s">
        <v>92</v>
      </c>
      <c r="AU32" s="192"/>
    </row>
    <row r="33" spans="1:47" ht="35.1" customHeight="1" thickTop="1" thickBot="1">
      <c r="A33" s="39">
        <v>29</v>
      </c>
      <c r="B33" s="310" t="s">
        <v>123</v>
      </c>
      <c r="C33" s="151" t="s">
        <v>80</v>
      </c>
      <c r="D33" s="123" t="s">
        <v>52</v>
      </c>
      <c r="F33" s="180" t="s">
        <v>15</v>
      </c>
      <c r="G33" s="180" t="s">
        <v>142</v>
      </c>
      <c r="H33" s="180">
        <v>3</v>
      </c>
      <c r="I33" s="181" t="s">
        <v>14</v>
      </c>
      <c r="J33" s="189" t="str">
        <f t="shared" si="3"/>
        <v>③-3位</v>
      </c>
      <c r="K33" s="64" t="s">
        <v>29</v>
      </c>
      <c r="L33" s="89" t="s">
        <v>83</v>
      </c>
      <c r="N33" s="180" t="s">
        <v>136</v>
      </c>
      <c r="O33" s="209" t="s">
        <v>177</v>
      </c>
      <c r="P33" s="209"/>
      <c r="Q33" s="210"/>
      <c r="R33" s="325" t="s">
        <v>75</v>
      </c>
      <c r="S33" s="249" t="str">
        <f t="shared" si="1"/>
        <v>2位ｸﾞﾙｰﾌﾟ</v>
      </c>
      <c r="T33" s="142" t="s">
        <v>172</v>
      </c>
      <c r="U33" s="121" t="s">
        <v>85</v>
      </c>
      <c r="W33" s="180" t="s">
        <v>70</v>
      </c>
      <c r="X33" s="180" t="s">
        <v>142</v>
      </c>
      <c r="Y33" s="180">
        <v>4</v>
      </c>
      <c r="Z33" s="181" t="s">
        <v>14</v>
      </c>
      <c r="AA33" s="325" t="s">
        <v>23</v>
      </c>
      <c r="AB33" s="184" t="str">
        <f t="shared" si="2"/>
        <v>Ｅ-4位</v>
      </c>
      <c r="AC33" s="135" t="s">
        <v>172</v>
      </c>
      <c r="AD33" s="136" t="s">
        <v>86</v>
      </c>
      <c r="AG33" s="185">
        <v>29</v>
      </c>
      <c r="AH33" s="68" t="s">
        <v>28</v>
      </c>
      <c r="AI33" s="53" t="s">
        <v>62</v>
      </c>
      <c r="AJ33" s="41"/>
      <c r="AK33" s="277"/>
      <c r="AL33" s="254"/>
      <c r="AM33" s="317"/>
      <c r="AN33" s="259">
        <f>AG31</f>
        <v>27</v>
      </c>
      <c r="AO33" s="88" t="s">
        <v>80</v>
      </c>
      <c r="AP33" s="89" t="s">
        <v>81</v>
      </c>
      <c r="AQ33" s="306" t="s">
        <v>137</v>
      </c>
      <c r="AR33" s="307" t="str">
        <f>AM29&amp;AQ33</f>
        <v>Ｄ3位</v>
      </c>
      <c r="AS33" s="64" t="s">
        <v>80</v>
      </c>
      <c r="AT33" s="89" t="s">
        <v>81</v>
      </c>
      <c r="AU33" s="192"/>
    </row>
    <row r="34" spans="1:47" ht="35.1" customHeight="1" thickTop="1" thickBot="1">
      <c r="A34" s="39">
        <v>30</v>
      </c>
      <c r="B34" s="311"/>
      <c r="C34" s="77" t="s">
        <v>172</v>
      </c>
      <c r="D34" s="94" t="s">
        <v>110</v>
      </c>
      <c r="F34" s="180" t="s">
        <v>38</v>
      </c>
      <c r="G34" s="180" t="s">
        <v>142</v>
      </c>
      <c r="H34" s="180">
        <v>3</v>
      </c>
      <c r="I34" s="181" t="s">
        <v>14</v>
      </c>
      <c r="J34" s="189" t="str">
        <f t="shared" si="3"/>
        <v>④-3位</v>
      </c>
      <c r="K34" s="68" t="s">
        <v>91</v>
      </c>
      <c r="L34" s="87" t="s">
        <v>92</v>
      </c>
      <c r="N34" s="180" t="s">
        <v>136</v>
      </c>
      <c r="O34" s="209" t="s">
        <v>177</v>
      </c>
      <c r="P34" s="209"/>
      <c r="Q34" s="210"/>
      <c r="R34" s="326"/>
      <c r="S34" s="245" t="str">
        <f t="shared" si="1"/>
        <v>2位ｸﾞﾙｰﾌﾟ</v>
      </c>
      <c r="T34" s="67" t="s">
        <v>93</v>
      </c>
      <c r="U34" s="92" t="s">
        <v>96</v>
      </c>
      <c r="W34" s="180" t="s">
        <v>71</v>
      </c>
      <c r="X34" s="180" t="s">
        <v>142</v>
      </c>
      <c r="Y34" s="180">
        <v>4</v>
      </c>
      <c r="Z34" s="181" t="s">
        <v>14</v>
      </c>
      <c r="AA34" s="326"/>
      <c r="AB34" s="190" t="str">
        <f t="shared" si="2"/>
        <v>Ｆ-4位</v>
      </c>
      <c r="AC34" s="68" t="s">
        <v>28</v>
      </c>
      <c r="AD34" s="92" t="s">
        <v>62</v>
      </c>
      <c r="AG34" s="185">
        <v>30</v>
      </c>
      <c r="AH34" s="65" t="s">
        <v>172</v>
      </c>
      <c r="AI34" s="61" t="s">
        <v>86</v>
      </c>
      <c r="AJ34" s="41"/>
      <c r="AK34" s="277"/>
      <c r="AL34" s="254"/>
      <c r="AM34" s="317"/>
      <c r="AN34" s="259">
        <f>AG34</f>
        <v>30</v>
      </c>
      <c r="AO34" s="93" t="s">
        <v>172</v>
      </c>
      <c r="AP34" s="99" t="s">
        <v>86</v>
      </c>
      <c r="AQ34" s="306"/>
      <c r="AR34" s="320"/>
      <c r="AS34" s="65" t="s">
        <v>172</v>
      </c>
      <c r="AT34" s="99" t="s">
        <v>86</v>
      </c>
      <c r="AU34" s="192"/>
    </row>
    <row r="35" spans="1:47" ht="35.1" customHeight="1" thickTop="1" thickBot="1">
      <c r="A35" s="39">
        <v>31</v>
      </c>
      <c r="B35" s="311"/>
      <c r="C35" s="79" t="s">
        <v>57</v>
      </c>
      <c r="D35" s="87" t="s">
        <v>89</v>
      </c>
      <c r="F35" s="180" t="s">
        <v>120</v>
      </c>
      <c r="G35" s="180" t="s">
        <v>142</v>
      </c>
      <c r="H35" s="180">
        <v>3</v>
      </c>
      <c r="I35" s="181" t="s">
        <v>14</v>
      </c>
      <c r="J35" s="189" t="str">
        <f t="shared" si="3"/>
        <v>⑤-3位</v>
      </c>
      <c r="K35" s="67" t="s">
        <v>93</v>
      </c>
      <c r="L35" s="92" t="s">
        <v>97</v>
      </c>
      <c r="N35" s="180" t="s">
        <v>137</v>
      </c>
      <c r="O35" s="180" t="s">
        <v>134</v>
      </c>
      <c r="P35" s="180">
        <v>2</v>
      </c>
      <c r="Q35" s="181" t="s">
        <v>14</v>
      </c>
      <c r="R35" s="326"/>
      <c r="S35" s="245" t="str">
        <f t="shared" si="1"/>
        <v>3位ｸﾞﾙｰﾌﾟ-2位</v>
      </c>
      <c r="T35" s="68" t="s">
        <v>28</v>
      </c>
      <c r="U35" s="92" t="s">
        <v>73</v>
      </c>
      <c r="W35" s="180" t="s">
        <v>72</v>
      </c>
      <c r="X35" s="180" t="s">
        <v>142</v>
      </c>
      <c r="Y35" s="180">
        <v>4</v>
      </c>
      <c r="Z35" s="181" t="s">
        <v>14</v>
      </c>
      <c r="AA35" s="326"/>
      <c r="AB35" s="190" t="str">
        <f t="shared" si="2"/>
        <v>Ｇ-4位</v>
      </c>
      <c r="AC35" s="68" t="s">
        <v>91</v>
      </c>
      <c r="AD35" s="87" t="s">
        <v>92</v>
      </c>
      <c r="AG35" s="185">
        <v>31</v>
      </c>
      <c r="AH35" s="68" t="s">
        <v>91</v>
      </c>
      <c r="AI35" s="52" t="s">
        <v>92</v>
      </c>
      <c r="AJ35" s="41"/>
      <c r="AK35" s="277"/>
      <c r="AL35" s="254"/>
      <c r="AM35" s="317"/>
      <c r="AN35" s="261">
        <f>AG32</f>
        <v>28</v>
      </c>
      <c r="AO35" s="86" t="s">
        <v>57</v>
      </c>
      <c r="AP35" s="87" t="s">
        <v>90</v>
      </c>
      <c r="AQ35" s="306" t="s">
        <v>138</v>
      </c>
      <c r="AR35" s="307" t="str">
        <f>AM29&amp;AQ35</f>
        <v>Ｄ4位</v>
      </c>
      <c r="AS35" s="64" t="s">
        <v>80</v>
      </c>
      <c r="AT35" s="89" t="s">
        <v>54</v>
      </c>
      <c r="AU35" s="192"/>
    </row>
    <row r="36" spans="1:47" ht="35.1" customHeight="1" thickTop="1" thickBot="1">
      <c r="A36" s="39">
        <v>32</v>
      </c>
      <c r="B36" s="312"/>
      <c r="C36" s="152" t="s">
        <v>28</v>
      </c>
      <c r="D36" s="101" t="s">
        <v>105</v>
      </c>
      <c r="F36" s="180" t="s">
        <v>121</v>
      </c>
      <c r="G36" s="180" t="s">
        <v>142</v>
      </c>
      <c r="H36" s="180">
        <v>3</v>
      </c>
      <c r="I36" s="181" t="s">
        <v>14</v>
      </c>
      <c r="J36" s="189" t="str">
        <f t="shared" si="3"/>
        <v>⑥-3位</v>
      </c>
      <c r="K36" s="68" t="s">
        <v>28</v>
      </c>
      <c r="L36" s="92" t="s">
        <v>113</v>
      </c>
      <c r="N36" s="180" t="s">
        <v>137</v>
      </c>
      <c r="O36" s="180" t="s">
        <v>134</v>
      </c>
      <c r="P36" s="180">
        <v>3</v>
      </c>
      <c r="Q36" s="181" t="s">
        <v>14</v>
      </c>
      <c r="R36" s="327"/>
      <c r="S36" s="246" t="str">
        <f t="shared" si="1"/>
        <v>3位ｸﾞﾙｰﾌﾟ-3位</v>
      </c>
      <c r="T36" s="129" t="s">
        <v>57</v>
      </c>
      <c r="U36" s="130" t="s">
        <v>90</v>
      </c>
      <c r="W36" s="180" t="s">
        <v>75</v>
      </c>
      <c r="X36" s="180" t="s">
        <v>142</v>
      </c>
      <c r="Y36" s="180">
        <v>4</v>
      </c>
      <c r="Z36" s="181" t="s">
        <v>14</v>
      </c>
      <c r="AA36" s="327"/>
      <c r="AB36" s="197" t="str">
        <f t="shared" si="2"/>
        <v>Ｈ-4位</v>
      </c>
      <c r="AC36" s="111" t="s">
        <v>28</v>
      </c>
      <c r="AD36" s="101" t="s">
        <v>73</v>
      </c>
      <c r="AG36" s="185">
        <v>32</v>
      </c>
      <c r="AH36" s="68" t="s">
        <v>28</v>
      </c>
      <c r="AI36" s="53" t="s">
        <v>73</v>
      </c>
      <c r="AJ36" s="41"/>
      <c r="AK36" s="277"/>
      <c r="AL36" s="254"/>
      <c r="AM36" s="317"/>
      <c r="AN36" s="259">
        <f>AG33</f>
        <v>29</v>
      </c>
      <c r="AO36" s="100" t="s">
        <v>28</v>
      </c>
      <c r="AP36" s="101" t="s">
        <v>62</v>
      </c>
      <c r="AQ36" s="306"/>
      <c r="AR36" s="308"/>
      <c r="AS36" s="111" t="s">
        <v>28</v>
      </c>
      <c r="AT36" s="101" t="s">
        <v>73</v>
      </c>
      <c r="AU36" s="192"/>
    </row>
    <row r="37" spans="1:47" ht="35.1" customHeight="1" thickTop="1" thickBot="1">
      <c r="A37" s="39">
        <v>33</v>
      </c>
      <c r="B37" s="311" t="s">
        <v>124</v>
      </c>
      <c r="C37" s="84" t="s">
        <v>172</v>
      </c>
      <c r="D37" s="121" t="s">
        <v>111</v>
      </c>
      <c r="F37" s="180" t="s">
        <v>122</v>
      </c>
      <c r="G37" s="180" t="s">
        <v>142</v>
      </c>
      <c r="H37" s="180">
        <v>3</v>
      </c>
      <c r="I37" s="181" t="s">
        <v>14</v>
      </c>
      <c r="J37" s="189" t="str">
        <f t="shared" si="3"/>
        <v>⑦-3位</v>
      </c>
      <c r="K37" s="70" t="s">
        <v>57</v>
      </c>
      <c r="L37" s="87" t="s">
        <v>90</v>
      </c>
      <c r="N37" s="180" t="s">
        <v>137</v>
      </c>
      <c r="O37" s="209" t="s">
        <v>177</v>
      </c>
      <c r="P37" s="209"/>
      <c r="Q37" s="210"/>
      <c r="R37" s="321" t="s">
        <v>76</v>
      </c>
      <c r="S37" s="244" t="str">
        <f t="shared" si="1"/>
        <v>3位ｸﾞﾙｰﾌﾟ</v>
      </c>
      <c r="T37" s="138" t="s">
        <v>98</v>
      </c>
      <c r="U37" s="114" t="s">
        <v>104</v>
      </c>
      <c r="W37" s="180" t="s">
        <v>76</v>
      </c>
      <c r="X37" s="180" t="s">
        <v>142</v>
      </c>
      <c r="Y37" s="180">
        <v>1</v>
      </c>
      <c r="Z37" s="181" t="s">
        <v>14</v>
      </c>
      <c r="AA37" s="322" t="s">
        <v>129</v>
      </c>
      <c r="AB37" s="200" t="str">
        <f t="shared" si="2"/>
        <v>Ｉ-1位</v>
      </c>
      <c r="AC37" s="105" t="s">
        <v>27</v>
      </c>
      <c r="AD37" s="106" t="s">
        <v>114</v>
      </c>
      <c r="AG37" s="185">
        <v>33</v>
      </c>
      <c r="AH37" s="65" t="s">
        <v>172</v>
      </c>
      <c r="AI37" s="50" t="s">
        <v>110</v>
      </c>
      <c r="AJ37" s="41"/>
      <c r="AK37" s="277"/>
      <c r="AL37" s="254"/>
      <c r="AM37" s="316" t="s">
        <v>70</v>
      </c>
      <c r="AN37" s="257">
        <f>AG37</f>
        <v>33</v>
      </c>
      <c r="AO37" s="120" t="s">
        <v>172</v>
      </c>
      <c r="AP37" s="121" t="s">
        <v>110</v>
      </c>
      <c r="AQ37" s="306" t="s">
        <v>135</v>
      </c>
      <c r="AR37" s="319" t="str">
        <f>AM37&amp;AQ37</f>
        <v>Ｅ1位</v>
      </c>
      <c r="AS37" s="105" t="s">
        <v>27</v>
      </c>
      <c r="AT37" s="106" t="s">
        <v>115</v>
      </c>
      <c r="AU37" s="305" t="s">
        <v>44</v>
      </c>
    </row>
    <row r="38" spans="1:47" ht="35.1" customHeight="1" thickTop="1" thickBot="1">
      <c r="A38" s="39">
        <v>34</v>
      </c>
      <c r="B38" s="311"/>
      <c r="C38" s="80" t="s">
        <v>79</v>
      </c>
      <c r="D38" s="265" t="s">
        <v>24</v>
      </c>
      <c r="F38" s="180" t="s">
        <v>123</v>
      </c>
      <c r="G38" s="180" t="s">
        <v>142</v>
      </c>
      <c r="H38" s="180">
        <v>3</v>
      </c>
      <c r="I38" s="181" t="s">
        <v>14</v>
      </c>
      <c r="J38" s="189" t="str">
        <f t="shared" si="3"/>
        <v>⑧-3位</v>
      </c>
      <c r="K38" s="65" t="s">
        <v>172</v>
      </c>
      <c r="L38" s="94" t="s">
        <v>110</v>
      </c>
      <c r="N38" s="180" t="s">
        <v>138</v>
      </c>
      <c r="O38" s="209" t="s">
        <v>177</v>
      </c>
      <c r="P38" s="209"/>
      <c r="Q38" s="210"/>
      <c r="R38" s="322"/>
      <c r="S38" s="245" t="str">
        <f t="shared" si="1"/>
        <v>4位ｸﾞﾙｰﾌﾟ</v>
      </c>
      <c r="T38" s="67" t="s">
        <v>98</v>
      </c>
      <c r="U38" s="92" t="s">
        <v>100</v>
      </c>
      <c r="W38" s="180" t="s">
        <v>78</v>
      </c>
      <c r="X38" s="180" t="s">
        <v>142</v>
      </c>
      <c r="Y38" s="180">
        <v>1</v>
      </c>
      <c r="Z38" s="181" t="s">
        <v>14</v>
      </c>
      <c r="AA38" s="322"/>
      <c r="AB38" s="190" t="str">
        <f t="shared" si="2"/>
        <v>Ｊ-1位</v>
      </c>
      <c r="AC38" s="64" t="s">
        <v>29</v>
      </c>
      <c r="AD38" s="89" t="s">
        <v>83</v>
      </c>
      <c r="AG38" s="185">
        <v>34</v>
      </c>
      <c r="AH38" s="68" t="s">
        <v>27</v>
      </c>
      <c r="AI38" s="53" t="s">
        <v>114</v>
      </c>
      <c r="AJ38" s="41"/>
      <c r="AK38" s="277"/>
      <c r="AL38" s="254"/>
      <c r="AM38" s="317"/>
      <c r="AN38" s="258">
        <f>AG44</f>
        <v>40</v>
      </c>
      <c r="AO38" s="91" t="s">
        <v>98</v>
      </c>
      <c r="AP38" s="92" t="s">
        <v>101</v>
      </c>
      <c r="AQ38" s="306"/>
      <c r="AR38" s="320"/>
      <c r="AS38" s="67" t="s">
        <v>93</v>
      </c>
      <c r="AT38" s="92" t="s">
        <v>97</v>
      </c>
      <c r="AU38" s="305"/>
    </row>
    <row r="39" spans="1:47" ht="35.1" customHeight="1" thickTop="1" thickBot="1">
      <c r="A39" s="39">
        <v>35</v>
      </c>
      <c r="B39" s="311"/>
      <c r="C39" s="75" t="s">
        <v>28</v>
      </c>
      <c r="D39" s="92" t="s">
        <v>61</v>
      </c>
      <c r="F39" s="180" t="s">
        <v>124</v>
      </c>
      <c r="G39" s="180" t="s">
        <v>142</v>
      </c>
      <c r="H39" s="180">
        <v>3</v>
      </c>
      <c r="I39" s="181" t="s">
        <v>14</v>
      </c>
      <c r="J39" s="189" t="str">
        <f t="shared" si="3"/>
        <v>⑨-3位</v>
      </c>
      <c r="K39" s="65" t="s">
        <v>172</v>
      </c>
      <c r="L39" s="94" t="s">
        <v>111</v>
      </c>
      <c r="N39" s="180" t="s">
        <v>138</v>
      </c>
      <c r="O39" s="209" t="s">
        <v>177</v>
      </c>
      <c r="P39" s="209"/>
      <c r="Q39" s="210"/>
      <c r="R39" s="322"/>
      <c r="S39" s="245" t="str">
        <f t="shared" si="1"/>
        <v>4位ｸﾞﾙｰﾌﾟ</v>
      </c>
      <c r="T39" s="68" t="s">
        <v>27</v>
      </c>
      <c r="U39" s="92" t="s">
        <v>114</v>
      </c>
      <c r="W39" s="180" t="s">
        <v>77</v>
      </c>
      <c r="X39" s="180" t="s">
        <v>142</v>
      </c>
      <c r="Y39" s="180">
        <v>1</v>
      </c>
      <c r="Z39" s="181" t="s">
        <v>14</v>
      </c>
      <c r="AA39" s="322"/>
      <c r="AB39" s="190" t="str">
        <f t="shared" si="2"/>
        <v>Ｋ-1位</v>
      </c>
      <c r="AC39" s="65" t="s">
        <v>172</v>
      </c>
      <c r="AD39" s="94" t="s">
        <v>110</v>
      </c>
      <c r="AG39" s="185">
        <v>35</v>
      </c>
      <c r="AH39" s="64" t="s">
        <v>29</v>
      </c>
      <c r="AI39" s="51" t="s">
        <v>83</v>
      </c>
      <c r="AJ39" s="41"/>
      <c r="AK39" s="277"/>
      <c r="AL39" s="254"/>
      <c r="AM39" s="317"/>
      <c r="AN39" s="259">
        <f>AG38</f>
        <v>34</v>
      </c>
      <c r="AO39" s="98" t="s">
        <v>27</v>
      </c>
      <c r="AP39" s="92" t="s">
        <v>114</v>
      </c>
      <c r="AQ39" s="306" t="s">
        <v>136</v>
      </c>
      <c r="AR39" s="307" t="str">
        <f>AM37&amp;AQ39</f>
        <v>Ｅ2位</v>
      </c>
      <c r="AS39" s="64" t="s">
        <v>29</v>
      </c>
      <c r="AT39" s="89" t="s">
        <v>83</v>
      </c>
      <c r="AU39" s="192"/>
    </row>
    <row r="40" spans="1:47" ht="35.1" customHeight="1" thickTop="1" thickBot="1">
      <c r="A40" s="39">
        <v>36</v>
      </c>
      <c r="B40" s="312"/>
      <c r="C40" s="75" t="s">
        <v>27</v>
      </c>
      <c r="D40" s="92" t="s">
        <v>118</v>
      </c>
      <c r="F40" s="180" t="s">
        <v>125</v>
      </c>
      <c r="G40" s="180" t="s">
        <v>142</v>
      </c>
      <c r="H40" s="180">
        <v>3</v>
      </c>
      <c r="I40" s="181" t="s">
        <v>14</v>
      </c>
      <c r="J40" s="189" t="str">
        <f t="shared" si="3"/>
        <v>⑩-3位</v>
      </c>
      <c r="K40" s="68" t="s">
        <v>28</v>
      </c>
      <c r="L40" s="92" t="s">
        <v>62</v>
      </c>
      <c r="N40" s="180" t="s">
        <v>138</v>
      </c>
      <c r="O40" s="209" t="s">
        <v>177</v>
      </c>
      <c r="P40" s="209"/>
      <c r="Q40" s="210"/>
      <c r="R40" s="323"/>
      <c r="S40" s="247" t="str">
        <f t="shared" si="1"/>
        <v>4位ｸﾞﾙｰﾌﾟ</v>
      </c>
      <c r="T40" s="111" t="s">
        <v>27</v>
      </c>
      <c r="U40" s="101" t="s">
        <v>117</v>
      </c>
      <c r="W40" s="180" t="s">
        <v>140</v>
      </c>
      <c r="X40" s="180" t="s">
        <v>142</v>
      </c>
      <c r="Y40" s="180">
        <v>1</v>
      </c>
      <c r="Z40" s="181" t="s">
        <v>14</v>
      </c>
      <c r="AA40" s="322"/>
      <c r="AB40" s="193" t="str">
        <f t="shared" si="2"/>
        <v>Ｌ-1位</v>
      </c>
      <c r="AC40" s="109" t="s">
        <v>27</v>
      </c>
      <c r="AD40" s="110" t="s">
        <v>115</v>
      </c>
      <c r="AG40" s="185">
        <v>36</v>
      </c>
      <c r="AH40" s="68" t="s">
        <v>27</v>
      </c>
      <c r="AI40" s="53" t="s">
        <v>115</v>
      </c>
      <c r="AJ40" s="41"/>
      <c r="AK40" s="277"/>
      <c r="AL40" s="254"/>
      <c r="AM40" s="317"/>
      <c r="AN40" s="260">
        <f>AG43</f>
        <v>39</v>
      </c>
      <c r="AO40" s="91" t="s">
        <v>98</v>
      </c>
      <c r="AP40" s="92" t="s">
        <v>102</v>
      </c>
      <c r="AQ40" s="306"/>
      <c r="AR40" s="320"/>
      <c r="AS40" s="68" t="s">
        <v>27</v>
      </c>
      <c r="AT40" s="92" t="s">
        <v>117</v>
      </c>
      <c r="AU40" s="192"/>
    </row>
    <row r="41" spans="1:47" ht="35.1" customHeight="1" thickTop="1" thickBot="1">
      <c r="A41" s="39">
        <v>37</v>
      </c>
      <c r="B41" s="310" t="s">
        <v>125</v>
      </c>
      <c r="C41" s="183" t="s">
        <v>4</v>
      </c>
      <c r="D41" s="179" t="s">
        <v>64</v>
      </c>
      <c r="F41" s="180" t="s">
        <v>126</v>
      </c>
      <c r="G41" s="180" t="s">
        <v>142</v>
      </c>
      <c r="H41" s="180">
        <v>3</v>
      </c>
      <c r="I41" s="181" t="s">
        <v>14</v>
      </c>
      <c r="J41" s="189" t="str">
        <f t="shared" si="3"/>
        <v>⑪-3位</v>
      </c>
      <c r="K41" s="67" t="s">
        <v>98</v>
      </c>
      <c r="L41" s="92" t="s">
        <v>102</v>
      </c>
      <c r="N41" s="180" t="s">
        <v>137</v>
      </c>
      <c r="O41" s="209" t="s">
        <v>177</v>
      </c>
      <c r="P41" s="209"/>
      <c r="Q41" s="210"/>
      <c r="R41" s="321" t="s">
        <v>78</v>
      </c>
      <c r="S41" s="249" t="str">
        <f t="shared" si="1"/>
        <v>3位ｸﾞﾙｰﾌﾟ</v>
      </c>
      <c r="T41" s="105" t="s">
        <v>28</v>
      </c>
      <c r="U41" s="106" t="s">
        <v>107</v>
      </c>
      <c r="W41" s="180" t="s">
        <v>76</v>
      </c>
      <c r="X41" s="180" t="s">
        <v>142</v>
      </c>
      <c r="Y41" s="180">
        <v>2</v>
      </c>
      <c r="Z41" s="181" t="s">
        <v>14</v>
      </c>
      <c r="AA41" s="321" t="s">
        <v>130</v>
      </c>
      <c r="AB41" s="184" t="str">
        <f t="shared" si="2"/>
        <v>Ｉ-2位</v>
      </c>
      <c r="AC41" s="113" t="s">
        <v>27</v>
      </c>
      <c r="AD41" s="114" t="s">
        <v>117</v>
      </c>
      <c r="AG41" s="185">
        <v>37</v>
      </c>
      <c r="AH41" s="67" t="s">
        <v>93</v>
      </c>
      <c r="AI41" s="53" t="s">
        <v>97</v>
      </c>
      <c r="AJ41" s="41"/>
      <c r="AK41" s="277"/>
      <c r="AL41" s="254"/>
      <c r="AM41" s="317"/>
      <c r="AN41" s="259">
        <f>AG39</f>
        <v>35</v>
      </c>
      <c r="AO41" s="88" t="s">
        <v>29</v>
      </c>
      <c r="AP41" s="89" t="s">
        <v>83</v>
      </c>
      <c r="AQ41" s="306" t="s">
        <v>137</v>
      </c>
      <c r="AR41" s="307" t="str">
        <f>AM37&amp;AQ41</f>
        <v>Ｅ3位</v>
      </c>
      <c r="AS41" s="65" t="s">
        <v>172</v>
      </c>
      <c r="AT41" s="94" t="s">
        <v>110</v>
      </c>
      <c r="AU41" s="192"/>
    </row>
    <row r="42" spans="1:47" ht="35.1" customHeight="1" thickTop="1" thickBot="1">
      <c r="A42" s="39">
        <v>38</v>
      </c>
      <c r="B42" s="311"/>
      <c r="C42" s="80" t="s">
        <v>51</v>
      </c>
      <c r="D42" s="265" t="s">
        <v>82</v>
      </c>
      <c r="F42" s="180" t="s">
        <v>127</v>
      </c>
      <c r="G42" s="180" t="s">
        <v>142</v>
      </c>
      <c r="H42" s="180">
        <v>3</v>
      </c>
      <c r="I42" s="181" t="s">
        <v>14</v>
      </c>
      <c r="J42" s="189" t="str">
        <f t="shared" si="3"/>
        <v>⑫-3位</v>
      </c>
      <c r="K42" s="64" t="s">
        <v>80</v>
      </c>
      <c r="L42" s="89" t="s">
        <v>81</v>
      </c>
      <c r="N42" s="180" t="s">
        <v>137</v>
      </c>
      <c r="O42" s="209" t="s">
        <v>177</v>
      </c>
      <c r="P42" s="209"/>
      <c r="Q42" s="210"/>
      <c r="R42" s="322"/>
      <c r="S42" s="245" t="str">
        <f t="shared" si="1"/>
        <v>3位ｸﾞﾙｰﾌﾟ</v>
      </c>
      <c r="T42" s="64" t="s">
        <v>29</v>
      </c>
      <c r="U42" s="89" t="s">
        <v>83</v>
      </c>
      <c r="W42" s="180" t="s">
        <v>78</v>
      </c>
      <c r="X42" s="180" t="s">
        <v>142</v>
      </c>
      <c r="Y42" s="180">
        <v>2</v>
      </c>
      <c r="Z42" s="181" t="s">
        <v>14</v>
      </c>
      <c r="AA42" s="322"/>
      <c r="AB42" s="190" t="str">
        <f t="shared" si="2"/>
        <v>Ｊ-2位</v>
      </c>
      <c r="AC42" s="67" t="s">
        <v>98</v>
      </c>
      <c r="AD42" s="92" t="s">
        <v>101</v>
      </c>
      <c r="AG42" s="185">
        <v>38</v>
      </c>
      <c r="AH42" s="68" t="s">
        <v>27</v>
      </c>
      <c r="AI42" s="53" t="s">
        <v>117</v>
      </c>
      <c r="AJ42" s="41"/>
      <c r="AK42" s="277"/>
      <c r="AL42" s="254"/>
      <c r="AM42" s="317"/>
      <c r="AN42" s="259">
        <f>AG42</f>
        <v>38</v>
      </c>
      <c r="AO42" s="98" t="s">
        <v>27</v>
      </c>
      <c r="AP42" s="92" t="s">
        <v>117</v>
      </c>
      <c r="AQ42" s="306"/>
      <c r="AR42" s="320"/>
      <c r="AS42" s="67" t="s">
        <v>98</v>
      </c>
      <c r="AT42" s="92" t="s">
        <v>101</v>
      </c>
      <c r="AU42" s="192"/>
    </row>
    <row r="43" spans="1:47" ht="35.1" customHeight="1" thickTop="1" thickBot="1">
      <c r="A43" s="39">
        <v>39</v>
      </c>
      <c r="B43" s="311"/>
      <c r="C43" s="76" t="s">
        <v>93</v>
      </c>
      <c r="D43" s="92" t="s">
        <v>95</v>
      </c>
      <c r="F43" s="180" t="s">
        <v>128</v>
      </c>
      <c r="G43" s="180" t="s">
        <v>142</v>
      </c>
      <c r="H43" s="180">
        <v>3</v>
      </c>
      <c r="I43" s="181" t="s">
        <v>14</v>
      </c>
      <c r="J43" s="206" t="str">
        <f t="shared" si="3"/>
        <v>⑬-3位</v>
      </c>
      <c r="K43" s="109" t="s">
        <v>27</v>
      </c>
      <c r="L43" s="110" t="s">
        <v>115</v>
      </c>
      <c r="N43" s="180" t="s">
        <v>138</v>
      </c>
      <c r="O43" s="209" t="s">
        <v>177</v>
      </c>
      <c r="P43" s="209"/>
      <c r="Q43" s="210"/>
      <c r="R43" s="322"/>
      <c r="S43" s="245" t="str">
        <f t="shared" si="1"/>
        <v>4位ｸﾞﾙｰﾌﾟ</v>
      </c>
      <c r="T43" s="67" t="s">
        <v>98</v>
      </c>
      <c r="U43" s="92" t="s">
        <v>99</v>
      </c>
      <c r="W43" s="180" t="s">
        <v>77</v>
      </c>
      <c r="X43" s="180" t="s">
        <v>142</v>
      </c>
      <c r="Y43" s="180">
        <v>2</v>
      </c>
      <c r="Z43" s="181" t="s">
        <v>14</v>
      </c>
      <c r="AA43" s="322"/>
      <c r="AB43" s="190" t="str">
        <f t="shared" si="2"/>
        <v>Ｋ-2位</v>
      </c>
      <c r="AC43" s="67" t="s">
        <v>93</v>
      </c>
      <c r="AD43" s="92" t="s">
        <v>97</v>
      </c>
      <c r="AG43" s="185">
        <v>39</v>
      </c>
      <c r="AH43" s="67" t="s">
        <v>98</v>
      </c>
      <c r="AI43" s="53" t="s">
        <v>102</v>
      </c>
      <c r="AJ43" s="41"/>
      <c r="AK43" s="277"/>
      <c r="AL43" s="254"/>
      <c r="AM43" s="317"/>
      <c r="AN43" s="261">
        <f>AG40</f>
        <v>36</v>
      </c>
      <c r="AO43" s="98" t="s">
        <v>27</v>
      </c>
      <c r="AP43" s="92" t="s">
        <v>115</v>
      </c>
      <c r="AQ43" s="306" t="s">
        <v>138</v>
      </c>
      <c r="AR43" s="307" t="str">
        <f>AM37&amp;AQ43</f>
        <v>Ｅ4位</v>
      </c>
      <c r="AS43" s="68" t="s">
        <v>27</v>
      </c>
      <c r="AT43" s="92" t="s">
        <v>114</v>
      </c>
      <c r="AU43" s="192"/>
    </row>
    <row r="44" spans="1:47" ht="35.1" customHeight="1" thickTop="1" thickBot="1">
      <c r="A44" s="39">
        <v>40</v>
      </c>
      <c r="B44" s="312"/>
      <c r="C44" s="152" t="s">
        <v>28</v>
      </c>
      <c r="D44" s="101" t="s">
        <v>62</v>
      </c>
      <c r="F44" s="180" t="s">
        <v>26</v>
      </c>
      <c r="G44" s="180" t="s">
        <v>142</v>
      </c>
      <c r="H44" s="180">
        <v>4</v>
      </c>
      <c r="I44" s="181" t="s">
        <v>14</v>
      </c>
      <c r="J44" s="182" t="str">
        <f t="shared" si="3"/>
        <v>①-4位</v>
      </c>
      <c r="K44" s="138" t="s">
        <v>98</v>
      </c>
      <c r="L44" s="114" t="s">
        <v>99</v>
      </c>
      <c r="N44" s="180" t="s">
        <v>138</v>
      </c>
      <c r="O44" s="209" t="s">
        <v>177</v>
      </c>
      <c r="P44" s="209"/>
      <c r="Q44" s="210"/>
      <c r="R44" s="323"/>
      <c r="S44" s="246" t="str">
        <f t="shared" si="1"/>
        <v>4位ｸﾞﾙｰﾌﾟ</v>
      </c>
      <c r="T44" s="112" t="s">
        <v>98</v>
      </c>
      <c r="U44" s="110" t="s">
        <v>101</v>
      </c>
      <c r="W44" s="180" t="s">
        <v>140</v>
      </c>
      <c r="X44" s="180" t="s">
        <v>142</v>
      </c>
      <c r="Y44" s="180">
        <v>2</v>
      </c>
      <c r="Z44" s="181" t="s">
        <v>14</v>
      </c>
      <c r="AA44" s="323"/>
      <c r="AB44" s="197" t="str">
        <f t="shared" si="2"/>
        <v>Ｌ-2位</v>
      </c>
      <c r="AC44" s="104" t="s">
        <v>98</v>
      </c>
      <c r="AD44" s="101" t="s">
        <v>102</v>
      </c>
      <c r="AG44" s="185">
        <v>40</v>
      </c>
      <c r="AH44" s="67" t="s">
        <v>98</v>
      </c>
      <c r="AI44" s="53" t="s">
        <v>101</v>
      </c>
      <c r="AJ44" s="41"/>
      <c r="AK44" s="277"/>
      <c r="AL44" s="254"/>
      <c r="AM44" s="317"/>
      <c r="AN44" s="259">
        <f>AG41</f>
        <v>37</v>
      </c>
      <c r="AO44" s="124" t="s">
        <v>93</v>
      </c>
      <c r="AP44" s="110" t="s">
        <v>97</v>
      </c>
      <c r="AQ44" s="306"/>
      <c r="AR44" s="319"/>
      <c r="AS44" s="112" t="s">
        <v>98</v>
      </c>
      <c r="AT44" s="110" t="s">
        <v>102</v>
      </c>
      <c r="AU44" s="192"/>
    </row>
    <row r="45" spans="1:47" ht="35.1" customHeight="1" thickTop="1" thickBot="1">
      <c r="A45" s="39">
        <v>41</v>
      </c>
      <c r="B45" s="311" t="s">
        <v>126</v>
      </c>
      <c r="C45" s="150" t="s">
        <v>87</v>
      </c>
      <c r="D45" s="160" t="s">
        <v>31</v>
      </c>
      <c r="F45" s="180" t="s">
        <v>50</v>
      </c>
      <c r="G45" s="180" t="s">
        <v>142</v>
      </c>
      <c r="H45" s="180">
        <v>4</v>
      </c>
      <c r="I45" s="181" t="s">
        <v>14</v>
      </c>
      <c r="J45" s="189" t="str">
        <f t="shared" si="3"/>
        <v>②-4位</v>
      </c>
      <c r="K45" s="67" t="s">
        <v>98</v>
      </c>
      <c r="L45" s="92" t="s">
        <v>101</v>
      </c>
      <c r="N45" s="180" t="s">
        <v>137</v>
      </c>
      <c r="O45" s="209" t="s">
        <v>177</v>
      </c>
      <c r="P45" s="209"/>
      <c r="Q45" s="210"/>
      <c r="R45" s="321" t="s">
        <v>77</v>
      </c>
      <c r="S45" s="244" t="str">
        <f t="shared" si="1"/>
        <v>3位ｸﾞﾙｰﾌﾟ</v>
      </c>
      <c r="T45" s="135" t="s">
        <v>172</v>
      </c>
      <c r="U45" s="148" t="s">
        <v>110</v>
      </c>
      <c r="W45" s="180" t="s">
        <v>76</v>
      </c>
      <c r="X45" s="180" t="s">
        <v>142</v>
      </c>
      <c r="Y45" s="180">
        <v>3</v>
      </c>
      <c r="Z45" s="181" t="s">
        <v>14</v>
      </c>
      <c r="AA45" s="322" t="s">
        <v>131</v>
      </c>
      <c r="AB45" s="200" t="str">
        <f t="shared" si="2"/>
        <v>Ｉ-3位</v>
      </c>
      <c r="AC45" s="137" t="s">
        <v>98</v>
      </c>
      <c r="AD45" s="106" t="s">
        <v>100</v>
      </c>
      <c r="AG45" s="185">
        <v>41</v>
      </c>
      <c r="AH45" s="68" t="s">
        <v>28</v>
      </c>
      <c r="AI45" s="53" t="s">
        <v>113</v>
      </c>
      <c r="AJ45" s="41"/>
      <c r="AK45" s="277"/>
      <c r="AL45" s="254"/>
      <c r="AM45" s="316" t="s">
        <v>71</v>
      </c>
      <c r="AN45" s="257">
        <f>AG45</f>
        <v>41</v>
      </c>
      <c r="AO45" s="126" t="s">
        <v>28</v>
      </c>
      <c r="AP45" s="114" t="s">
        <v>113</v>
      </c>
      <c r="AQ45" s="306" t="s">
        <v>135</v>
      </c>
      <c r="AR45" s="324" t="str">
        <f>AM45&amp;AQ45</f>
        <v>Ｆ1位</v>
      </c>
      <c r="AS45" s="113" t="s">
        <v>28</v>
      </c>
      <c r="AT45" s="114" t="s">
        <v>105</v>
      </c>
      <c r="AU45" s="305" t="s">
        <v>44</v>
      </c>
    </row>
    <row r="46" spans="1:47" ht="35.1" customHeight="1" thickTop="1" thickBot="1">
      <c r="A46" s="39">
        <v>42</v>
      </c>
      <c r="B46" s="311"/>
      <c r="C46" s="77" t="s">
        <v>172</v>
      </c>
      <c r="D46" s="94" t="s">
        <v>84</v>
      </c>
      <c r="F46" s="180" t="s">
        <v>15</v>
      </c>
      <c r="G46" s="180" t="s">
        <v>142</v>
      </c>
      <c r="H46" s="180">
        <v>4</v>
      </c>
      <c r="I46" s="181" t="s">
        <v>14</v>
      </c>
      <c r="J46" s="189" t="str">
        <f t="shared" si="3"/>
        <v>③-4位</v>
      </c>
      <c r="K46" s="67" t="s">
        <v>98</v>
      </c>
      <c r="L46" s="92" t="s">
        <v>104</v>
      </c>
      <c r="N46" s="180" t="s">
        <v>137</v>
      </c>
      <c r="O46" s="209" t="s">
        <v>177</v>
      </c>
      <c r="P46" s="209"/>
      <c r="Q46" s="210"/>
      <c r="R46" s="322"/>
      <c r="S46" s="245" t="str">
        <f t="shared" si="1"/>
        <v>3位ｸﾞﾙｰﾌﾟ</v>
      </c>
      <c r="T46" s="68" t="s">
        <v>28</v>
      </c>
      <c r="U46" s="92" t="s">
        <v>113</v>
      </c>
      <c r="W46" s="180" t="s">
        <v>78</v>
      </c>
      <c r="X46" s="180" t="s">
        <v>142</v>
      </c>
      <c r="Y46" s="180">
        <v>3</v>
      </c>
      <c r="Z46" s="181" t="s">
        <v>14</v>
      </c>
      <c r="AA46" s="322"/>
      <c r="AB46" s="190" t="str">
        <f t="shared" si="2"/>
        <v>Ｊ-3位</v>
      </c>
      <c r="AC46" s="68" t="s">
        <v>28</v>
      </c>
      <c r="AD46" s="92" t="s">
        <v>107</v>
      </c>
      <c r="AG46" s="185">
        <v>42</v>
      </c>
      <c r="AH46" s="68" t="s">
        <v>28</v>
      </c>
      <c r="AI46" s="53" t="s">
        <v>105</v>
      </c>
      <c r="AJ46" s="41"/>
      <c r="AK46" s="277"/>
      <c r="AL46" s="254"/>
      <c r="AM46" s="317"/>
      <c r="AN46" s="258">
        <f>AG52</f>
        <v>48</v>
      </c>
      <c r="AO46" s="98" t="s">
        <v>27</v>
      </c>
      <c r="AP46" s="92" t="s">
        <v>116</v>
      </c>
      <c r="AQ46" s="306"/>
      <c r="AR46" s="320"/>
      <c r="AS46" s="67" t="s">
        <v>98</v>
      </c>
      <c r="AT46" s="92" t="s">
        <v>104</v>
      </c>
      <c r="AU46" s="305"/>
    </row>
    <row r="47" spans="1:47" ht="35.1" customHeight="1" thickTop="1" thickBot="1">
      <c r="A47" s="39">
        <v>43</v>
      </c>
      <c r="B47" s="311"/>
      <c r="C47" s="75" t="s">
        <v>27</v>
      </c>
      <c r="D47" s="92" t="s">
        <v>114</v>
      </c>
      <c r="F47" s="180" t="s">
        <v>38</v>
      </c>
      <c r="G47" s="180" t="s">
        <v>142</v>
      </c>
      <c r="H47" s="180">
        <v>4</v>
      </c>
      <c r="I47" s="181" t="s">
        <v>14</v>
      </c>
      <c r="J47" s="189" t="str">
        <f t="shared" si="3"/>
        <v>④-4位</v>
      </c>
      <c r="K47" s="68" t="s">
        <v>27</v>
      </c>
      <c r="L47" s="92" t="s">
        <v>119</v>
      </c>
      <c r="N47" s="180" t="s">
        <v>138</v>
      </c>
      <c r="O47" s="209" t="s">
        <v>177</v>
      </c>
      <c r="P47" s="209"/>
      <c r="Q47" s="210"/>
      <c r="R47" s="322"/>
      <c r="S47" s="245" t="str">
        <f t="shared" si="1"/>
        <v>4位ｸﾞﾙｰﾌﾟ</v>
      </c>
      <c r="T47" s="67" t="s">
        <v>93</v>
      </c>
      <c r="U47" s="92" t="s">
        <v>97</v>
      </c>
      <c r="W47" s="180" t="s">
        <v>77</v>
      </c>
      <c r="X47" s="180" t="s">
        <v>142</v>
      </c>
      <c r="Y47" s="180">
        <v>3</v>
      </c>
      <c r="Z47" s="181" t="s">
        <v>14</v>
      </c>
      <c r="AA47" s="322"/>
      <c r="AB47" s="190" t="str">
        <f t="shared" si="2"/>
        <v>Ｋ-3位</v>
      </c>
      <c r="AC47" s="68" t="s">
        <v>28</v>
      </c>
      <c r="AD47" s="92" t="s">
        <v>113</v>
      </c>
      <c r="AG47" s="185">
        <v>43</v>
      </c>
      <c r="AH47" s="67" t="s">
        <v>98</v>
      </c>
      <c r="AI47" s="53" t="s">
        <v>100</v>
      </c>
      <c r="AJ47" s="41"/>
      <c r="AK47" s="277"/>
      <c r="AL47" s="254"/>
      <c r="AM47" s="317"/>
      <c r="AN47" s="259">
        <f>AG46</f>
        <v>42</v>
      </c>
      <c r="AO47" s="98" t="s">
        <v>28</v>
      </c>
      <c r="AP47" s="92" t="s">
        <v>105</v>
      </c>
      <c r="AQ47" s="306" t="s">
        <v>136</v>
      </c>
      <c r="AR47" s="307" t="str">
        <f>AM45&amp;AQ47</f>
        <v>Ｆ2位</v>
      </c>
      <c r="AS47" s="68" t="s">
        <v>28</v>
      </c>
      <c r="AT47" s="92" t="s">
        <v>107</v>
      </c>
      <c r="AU47" s="192"/>
    </row>
    <row r="48" spans="1:47" ht="35.1" customHeight="1" thickTop="1" thickBot="1">
      <c r="A48" s="39">
        <v>44</v>
      </c>
      <c r="B48" s="312"/>
      <c r="C48" s="85" t="s">
        <v>98</v>
      </c>
      <c r="D48" s="158" t="s">
        <v>102</v>
      </c>
      <c r="F48" s="180" t="s">
        <v>120</v>
      </c>
      <c r="G48" s="180" t="s">
        <v>142</v>
      </c>
      <c r="H48" s="180">
        <v>4</v>
      </c>
      <c r="I48" s="181" t="s">
        <v>14</v>
      </c>
      <c r="J48" s="189" t="str">
        <f t="shared" si="3"/>
        <v>⑤-4位</v>
      </c>
      <c r="K48" s="68" t="s">
        <v>28</v>
      </c>
      <c r="L48" s="92" t="s">
        <v>106</v>
      </c>
      <c r="N48" s="180" t="s">
        <v>138</v>
      </c>
      <c r="O48" s="209" t="s">
        <v>177</v>
      </c>
      <c r="P48" s="209"/>
      <c r="Q48" s="210"/>
      <c r="R48" s="323"/>
      <c r="S48" s="247" t="str">
        <f t="shared" si="1"/>
        <v>4位ｸﾞﾙｰﾌﾟ</v>
      </c>
      <c r="T48" s="111" t="s">
        <v>27</v>
      </c>
      <c r="U48" s="101" t="s">
        <v>116</v>
      </c>
      <c r="W48" s="180" t="s">
        <v>140</v>
      </c>
      <c r="X48" s="180" t="s">
        <v>142</v>
      </c>
      <c r="Y48" s="180">
        <v>3</v>
      </c>
      <c r="Z48" s="181" t="s">
        <v>14</v>
      </c>
      <c r="AA48" s="322"/>
      <c r="AB48" s="193" t="str">
        <f t="shared" si="2"/>
        <v>Ｌ-3位</v>
      </c>
      <c r="AC48" s="109" t="s">
        <v>28</v>
      </c>
      <c r="AD48" s="110" t="s">
        <v>105</v>
      </c>
      <c r="AG48" s="185">
        <v>44</v>
      </c>
      <c r="AH48" s="68" t="s">
        <v>28</v>
      </c>
      <c r="AI48" s="53" t="s">
        <v>107</v>
      </c>
      <c r="AJ48" s="41"/>
      <c r="AK48" s="277"/>
      <c r="AL48" s="254"/>
      <c r="AM48" s="317"/>
      <c r="AN48" s="260">
        <f>AG51</f>
        <v>47</v>
      </c>
      <c r="AO48" s="91" t="s">
        <v>98</v>
      </c>
      <c r="AP48" s="92" t="s">
        <v>104</v>
      </c>
      <c r="AQ48" s="306"/>
      <c r="AR48" s="320"/>
      <c r="AS48" s="63" t="s">
        <v>51</v>
      </c>
      <c r="AT48" s="265" t="s">
        <v>82</v>
      </c>
      <c r="AU48" s="192"/>
    </row>
    <row r="49" spans="1:55" ht="35.1" customHeight="1" thickTop="1" thickBot="1">
      <c r="A49" s="39">
        <v>45</v>
      </c>
      <c r="B49" s="310" t="s">
        <v>127</v>
      </c>
      <c r="C49" s="183" t="s">
        <v>4</v>
      </c>
      <c r="D49" s="179" t="s">
        <v>65</v>
      </c>
      <c r="F49" s="180" t="s">
        <v>121</v>
      </c>
      <c r="G49" s="180" t="s">
        <v>142</v>
      </c>
      <c r="H49" s="180">
        <v>4</v>
      </c>
      <c r="I49" s="181" t="s">
        <v>14</v>
      </c>
      <c r="J49" s="189" t="str">
        <f t="shared" si="3"/>
        <v>⑥-4位</v>
      </c>
      <c r="K49" s="67" t="s">
        <v>98</v>
      </c>
      <c r="L49" s="92" t="s">
        <v>103</v>
      </c>
      <c r="N49" s="180" t="s">
        <v>137</v>
      </c>
      <c r="O49" s="209" t="s">
        <v>177</v>
      </c>
      <c r="P49" s="209"/>
      <c r="Q49" s="210"/>
      <c r="R49" s="321" t="s">
        <v>140</v>
      </c>
      <c r="S49" s="249" t="str">
        <f t="shared" si="1"/>
        <v>3位ｸﾞﾙｰﾌﾟ</v>
      </c>
      <c r="T49" s="105" t="s">
        <v>27</v>
      </c>
      <c r="U49" s="106" t="s">
        <v>115</v>
      </c>
      <c r="W49" s="180" t="s">
        <v>76</v>
      </c>
      <c r="X49" s="180" t="s">
        <v>142</v>
      </c>
      <c r="Y49" s="180">
        <v>4</v>
      </c>
      <c r="Z49" s="181" t="s">
        <v>14</v>
      </c>
      <c r="AA49" s="321" t="s">
        <v>132</v>
      </c>
      <c r="AB49" s="184" t="str">
        <f t="shared" si="2"/>
        <v>Ｉ-4位</v>
      </c>
      <c r="AC49" s="138" t="s">
        <v>98</v>
      </c>
      <c r="AD49" s="114" t="s">
        <v>104</v>
      </c>
      <c r="AG49" s="185">
        <v>45</v>
      </c>
      <c r="AH49" s="63" t="s">
        <v>51</v>
      </c>
      <c r="AI49" s="271" t="s">
        <v>82</v>
      </c>
      <c r="AJ49" s="41"/>
      <c r="AK49" s="277"/>
      <c r="AL49" s="254"/>
      <c r="AM49" s="317"/>
      <c r="AN49" s="259">
        <f>AG47</f>
        <v>43</v>
      </c>
      <c r="AO49" s="91" t="s">
        <v>98</v>
      </c>
      <c r="AP49" s="92" t="s">
        <v>100</v>
      </c>
      <c r="AQ49" s="306" t="s">
        <v>137</v>
      </c>
      <c r="AR49" s="307" t="str">
        <f>AM45&amp;AQ49</f>
        <v>Ｆ3位</v>
      </c>
      <c r="AS49" s="68" t="s">
        <v>28</v>
      </c>
      <c r="AT49" s="92" t="s">
        <v>113</v>
      </c>
      <c r="AU49" s="192"/>
    </row>
    <row r="50" spans="1:55" ht="35.1" customHeight="1" thickBot="1">
      <c r="A50" s="39">
        <v>46</v>
      </c>
      <c r="B50" s="311"/>
      <c r="C50" s="79" t="s">
        <v>57</v>
      </c>
      <c r="D50" s="87" t="s">
        <v>109</v>
      </c>
      <c r="F50" s="180" t="s">
        <v>122</v>
      </c>
      <c r="G50" s="180" t="s">
        <v>142</v>
      </c>
      <c r="H50" s="180">
        <v>4</v>
      </c>
      <c r="I50" s="181" t="s">
        <v>14</v>
      </c>
      <c r="J50" s="189" t="str">
        <f t="shared" si="3"/>
        <v>⑦-4位</v>
      </c>
      <c r="K50" s="68" t="s">
        <v>27</v>
      </c>
      <c r="L50" s="92" t="s">
        <v>117</v>
      </c>
      <c r="N50" s="180" t="s">
        <v>137</v>
      </c>
      <c r="O50" s="209" t="s">
        <v>177</v>
      </c>
      <c r="P50" s="209"/>
      <c r="Q50" s="210"/>
      <c r="R50" s="322"/>
      <c r="S50" s="245" t="str">
        <f t="shared" si="1"/>
        <v>3位ｸﾞﾙｰﾌﾟ</v>
      </c>
      <c r="T50" s="67" t="s">
        <v>98</v>
      </c>
      <c r="U50" s="92" t="s">
        <v>102</v>
      </c>
      <c r="W50" s="180" t="s">
        <v>78</v>
      </c>
      <c r="X50" s="180" t="s">
        <v>142</v>
      </c>
      <c r="Y50" s="180">
        <v>4</v>
      </c>
      <c r="Z50" s="181" t="s">
        <v>14</v>
      </c>
      <c r="AA50" s="322"/>
      <c r="AB50" s="190" t="str">
        <f t="shared" si="2"/>
        <v>Ｊ-4位</v>
      </c>
      <c r="AC50" s="67" t="s">
        <v>98</v>
      </c>
      <c r="AD50" s="92" t="s">
        <v>99</v>
      </c>
      <c r="AG50" s="185">
        <v>46</v>
      </c>
      <c r="AH50" s="67" t="s">
        <v>98</v>
      </c>
      <c r="AI50" s="53" t="s">
        <v>99</v>
      </c>
      <c r="AJ50" s="41"/>
      <c r="AK50" s="277"/>
      <c r="AL50" s="254"/>
      <c r="AM50" s="317"/>
      <c r="AN50" s="259">
        <f>AG50</f>
        <v>46</v>
      </c>
      <c r="AO50" s="91" t="s">
        <v>98</v>
      </c>
      <c r="AP50" s="92" t="s">
        <v>99</v>
      </c>
      <c r="AQ50" s="306"/>
      <c r="AR50" s="320"/>
      <c r="AS50" s="68" t="s">
        <v>27</v>
      </c>
      <c r="AT50" s="92" t="s">
        <v>116</v>
      </c>
      <c r="AU50" s="192"/>
    </row>
    <row r="51" spans="1:55" ht="35.1" customHeight="1" thickTop="1" thickBot="1">
      <c r="A51" s="39">
        <v>47</v>
      </c>
      <c r="B51" s="311"/>
      <c r="C51" s="75" t="s">
        <v>27</v>
      </c>
      <c r="D51" s="92" t="s">
        <v>116</v>
      </c>
      <c r="F51" s="180" t="s">
        <v>123</v>
      </c>
      <c r="G51" s="180" t="s">
        <v>142</v>
      </c>
      <c r="H51" s="180">
        <v>4</v>
      </c>
      <c r="I51" s="181" t="s">
        <v>14</v>
      </c>
      <c r="J51" s="189" t="str">
        <f t="shared" si="3"/>
        <v>⑧-4位</v>
      </c>
      <c r="K51" s="68" t="s">
        <v>28</v>
      </c>
      <c r="L51" s="92" t="s">
        <v>105</v>
      </c>
      <c r="N51" s="180" t="s">
        <v>138</v>
      </c>
      <c r="O51" s="209" t="s">
        <v>177</v>
      </c>
      <c r="P51" s="209"/>
      <c r="Q51" s="210"/>
      <c r="R51" s="322"/>
      <c r="S51" s="245" t="str">
        <f t="shared" si="1"/>
        <v>4位ｸﾞﾙｰﾌﾟ</v>
      </c>
      <c r="T51" s="63" t="s">
        <v>51</v>
      </c>
      <c r="U51" s="265" t="s">
        <v>82</v>
      </c>
      <c r="W51" s="180" t="s">
        <v>77</v>
      </c>
      <c r="X51" s="180" t="s">
        <v>142</v>
      </c>
      <c r="Y51" s="180">
        <v>4</v>
      </c>
      <c r="Z51" s="181" t="s">
        <v>14</v>
      </c>
      <c r="AA51" s="322"/>
      <c r="AB51" s="190" t="str">
        <f t="shared" si="2"/>
        <v>Ｋ-4位</v>
      </c>
      <c r="AC51" s="68" t="s">
        <v>27</v>
      </c>
      <c r="AD51" s="92" t="s">
        <v>116</v>
      </c>
      <c r="AG51" s="185">
        <v>47</v>
      </c>
      <c r="AH51" s="67" t="s">
        <v>98</v>
      </c>
      <c r="AI51" s="53" t="s">
        <v>104</v>
      </c>
      <c r="AJ51" s="41"/>
      <c r="AK51" s="277"/>
      <c r="AL51" s="254"/>
      <c r="AM51" s="317"/>
      <c r="AN51" s="261">
        <f>AG48</f>
        <v>44</v>
      </c>
      <c r="AO51" s="98" t="s">
        <v>28</v>
      </c>
      <c r="AP51" s="92" t="s">
        <v>107</v>
      </c>
      <c r="AQ51" s="306" t="s">
        <v>138</v>
      </c>
      <c r="AR51" s="307" t="str">
        <f>AM45&amp;AQ51</f>
        <v>Ｆ4位</v>
      </c>
      <c r="AS51" s="67" t="s">
        <v>98</v>
      </c>
      <c r="AT51" s="92" t="s">
        <v>100</v>
      </c>
      <c r="AU51" s="192"/>
    </row>
    <row r="52" spans="1:55" ht="35.1" customHeight="1" thickTop="1" thickBot="1">
      <c r="A52" s="39">
        <v>48</v>
      </c>
      <c r="B52" s="312"/>
      <c r="C52" s="154" t="s">
        <v>80</v>
      </c>
      <c r="D52" s="147" t="s">
        <v>81</v>
      </c>
      <c r="F52" s="180" t="s">
        <v>124</v>
      </c>
      <c r="G52" s="180" t="s">
        <v>142</v>
      </c>
      <c r="H52" s="180">
        <v>4</v>
      </c>
      <c r="I52" s="181" t="s">
        <v>14</v>
      </c>
      <c r="J52" s="189" t="str">
        <f t="shared" si="3"/>
        <v>⑨-4位</v>
      </c>
      <c r="K52" s="68" t="s">
        <v>27</v>
      </c>
      <c r="L52" s="92" t="s">
        <v>118</v>
      </c>
      <c r="N52" s="180" t="s">
        <v>138</v>
      </c>
      <c r="O52" s="209" t="s">
        <v>177</v>
      </c>
      <c r="P52" s="209"/>
      <c r="Q52" s="210"/>
      <c r="R52" s="323"/>
      <c r="S52" s="246" t="str">
        <f t="shared" si="1"/>
        <v>4位ｸﾞﾙｰﾌﾟ</v>
      </c>
      <c r="T52" s="109" t="s">
        <v>28</v>
      </c>
      <c r="U52" s="110" t="s">
        <v>105</v>
      </c>
      <c r="W52" s="180" t="s">
        <v>140</v>
      </c>
      <c r="X52" s="180" t="s">
        <v>142</v>
      </c>
      <c r="Y52" s="180">
        <v>4</v>
      </c>
      <c r="Z52" s="181" t="s">
        <v>14</v>
      </c>
      <c r="AA52" s="323"/>
      <c r="AB52" s="197" t="str">
        <f t="shared" si="2"/>
        <v>Ｌ-4位</v>
      </c>
      <c r="AC52" s="139" t="s">
        <v>51</v>
      </c>
      <c r="AD52" s="270" t="s">
        <v>82</v>
      </c>
      <c r="AG52" s="185">
        <v>48</v>
      </c>
      <c r="AH52" s="68" t="s">
        <v>27</v>
      </c>
      <c r="AI52" s="53" t="s">
        <v>116</v>
      </c>
      <c r="AJ52" s="41"/>
      <c r="AK52" s="277"/>
      <c r="AL52" s="254"/>
      <c r="AM52" s="317"/>
      <c r="AN52" s="259">
        <f>AG49</f>
        <v>45</v>
      </c>
      <c r="AO52" s="127" t="s">
        <v>51</v>
      </c>
      <c r="AP52" s="270" t="s">
        <v>82</v>
      </c>
      <c r="AQ52" s="306"/>
      <c r="AR52" s="308"/>
      <c r="AS52" s="104" t="s">
        <v>98</v>
      </c>
      <c r="AT52" s="101" t="s">
        <v>99</v>
      </c>
      <c r="AU52" s="192"/>
    </row>
    <row r="53" spans="1:55" ht="35.1" customHeight="1" thickTop="1" thickBot="1">
      <c r="A53" s="39">
        <v>49</v>
      </c>
      <c r="B53" s="310" t="s">
        <v>128</v>
      </c>
      <c r="C53" s="183" t="s">
        <v>4</v>
      </c>
      <c r="D53" s="179" t="s">
        <v>30</v>
      </c>
      <c r="F53" s="180" t="s">
        <v>125</v>
      </c>
      <c r="G53" s="180" t="s">
        <v>142</v>
      </c>
      <c r="H53" s="180">
        <v>4</v>
      </c>
      <c r="I53" s="181" t="s">
        <v>14</v>
      </c>
      <c r="J53" s="189" t="str">
        <f t="shared" si="3"/>
        <v>⑩-4位</v>
      </c>
      <c r="K53" s="63" t="s">
        <v>51</v>
      </c>
      <c r="L53" s="265" t="s">
        <v>82</v>
      </c>
      <c r="N53" s="180" t="s">
        <v>138</v>
      </c>
      <c r="O53" s="180" t="s">
        <v>134</v>
      </c>
      <c r="P53" s="180">
        <v>10</v>
      </c>
      <c r="Q53" s="181" t="s">
        <v>14</v>
      </c>
      <c r="R53" s="313" t="s">
        <v>141</v>
      </c>
      <c r="S53" s="244" t="str">
        <f t="shared" si="1"/>
        <v>4位ｸﾞﾙｰﾌﾟ-10位</v>
      </c>
      <c r="T53" s="138" t="s">
        <v>98</v>
      </c>
      <c r="U53" s="114" t="s">
        <v>103</v>
      </c>
      <c r="W53" s="180" t="s">
        <v>141</v>
      </c>
      <c r="X53" s="180" t="s">
        <v>142</v>
      </c>
      <c r="Y53" s="180">
        <v>1</v>
      </c>
      <c r="Z53" s="181" t="s">
        <v>14</v>
      </c>
      <c r="AA53" s="314" t="s">
        <v>133</v>
      </c>
      <c r="AB53" s="200" t="str">
        <f t="shared" si="2"/>
        <v>Ｍ-1位</v>
      </c>
      <c r="AC53" s="105" t="s">
        <v>28</v>
      </c>
      <c r="AD53" s="106" t="s">
        <v>106</v>
      </c>
      <c r="AG53" s="185">
        <v>49</v>
      </c>
      <c r="AH53" s="68" t="s">
        <v>28</v>
      </c>
      <c r="AI53" s="53" t="s">
        <v>106</v>
      </c>
      <c r="AJ53" s="41"/>
      <c r="AK53" s="277"/>
      <c r="AL53" s="254"/>
      <c r="AM53" s="316" t="s">
        <v>72</v>
      </c>
      <c r="AN53" s="257">
        <f>AG53</f>
        <v>49</v>
      </c>
      <c r="AO53" s="125" t="s">
        <v>28</v>
      </c>
      <c r="AP53" s="106" t="s">
        <v>106</v>
      </c>
      <c r="AQ53" s="306" t="s">
        <v>135</v>
      </c>
      <c r="AR53" s="319" t="str">
        <f>AM53&amp;AQ53</f>
        <v>Ｇ1位</v>
      </c>
      <c r="AS53" s="105" t="s">
        <v>27</v>
      </c>
      <c r="AT53" s="106" t="s">
        <v>118</v>
      </c>
      <c r="AU53" s="305" t="s">
        <v>44</v>
      </c>
    </row>
    <row r="54" spans="1:55" ht="35.1" customHeight="1">
      <c r="A54" s="39">
        <v>50</v>
      </c>
      <c r="B54" s="311"/>
      <c r="C54" s="76" t="s">
        <v>98</v>
      </c>
      <c r="D54" s="92" t="s">
        <v>100</v>
      </c>
      <c r="F54" s="180" t="s">
        <v>126</v>
      </c>
      <c r="G54" s="180" t="s">
        <v>142</v>
      </c>
      <c r="H54" s="180">
        <v>4</v>
      </c>
      <c r="I54" s="181" t="s">
        <v>14</v>
      </c>
      <c r="J54" s="189" t="str">
        <f t="shared" si="3"/>
        <v>⑪-4位</v>
      </c>
      <c r="K54" s="68" t="s">
        <v>27</v>
      </c>
      <c r="L54" s="92" t="s">
        <v>114</v>
      </c>
      <c r="N54" s="180" t="s">
        <v>138</v>
      </c>
      <c r="O54" s="180" t="s">
        <v>134</v>
      </c>
      <c r="P54" s="180">
        <v>11</v>
      </c>
      <c r="Q54" s="181" t="s">
        <v>14</v>
      </c>
      <c r="R54" s="314"/>
      <c r="S54" s="245" t="str">
        <f t="shared" si="1"/>
        <v>4位ｸﾞﾙｰﾌﾟ-11位</v>
      </c>
      <c r="T54" s="68" t="s">
        <v>27</v>
      </c>
      <c r="U54" s="92" t="s">
        <v>119</v>
      </c>
      <c r="W54" s="180" t="s">
        <v>141</v>
      </c>
      <c r="X54" s="180" t="s">
        <v>142</v>
      </c>
      <c r="Y54" s="180">
        <v>2</v>
      </c>
      <c r="Z54" s="181" t="s">
        <v>14</v>
      </c>
      <c r="AA54" s="314"/>
      <c r="AB54" s="190" t="str">
        <f t="shared" si="2"/>
        <v>Ｍ-2位</v>
      </c>
      <c r="AC54" s="67" t="s">
        <v>98</v>
      </c>
      <c r="AD54" s="92" t="s">
        <v>103</v>
      </c>
      <c r="AG54" s="185">
        <v>50</v>
      </c>
      <c r="AH54" s="68" t="s">
        <v>27</v>
      </c>
      <c r="AI54" s="53" t="s">
        <v>118</v>
      </c>
      <c r="AJ54" s="41"/>
      <c r="AK54" s="277"/>
      <c r="AL54" s="254"/>
      <c r="AM54" s="317"/>
      <c r="AN54" s="258">
        <f>AG56</f>
        <v>52</v>
      </c>
      <c r="AO54" s="91" t="s">
        <v>98</v>
      </c>
      <c r="AP54" s="92" t="s">
        <v>103</v>
      </c>
      <c r="AQ54" s="306"/>
      <c r="AR54" s="320"/>
      <c r="AS54" s="68" t="s">
        <v>27</v>
      </c>
      <c r="AT54" s="92" t="s">
        <v>119</v>
      </c>
      <c r="AU54" s="305"/>
    </row>
    <row r="55" spans="1:55" ht="35.1" customHeight="1">
      <c r="A55" s="39">
        <v>51</v>
      </c>
      <c r="B55" s="311"/>
      <c r="C55" s="79" t="s">
        <v>88</v>
      </c>
      <c r="D55" s="87" t="s">
        <v>60</v>
      </c>
      <c r="F55" s="180" t="s">
        <v>127</v>
      </c>
      <c r="G55" s="180" t="s">
        <v>142</v>
      </c>
      <c r="H55" s="180">
        <v>4</v>
      </c>
      <c r="I55" s="181" t="s">
        <v>14</v>
      </c>
      <c r="J55" s="189" t="str">
        <f t="shared" si="3"/>
        <v>⑫-4位</v>
      </c>
      <c r="K55" s="68" t="s">
        <v>27</v>
      </c>
      <c r="L55" s="92" t="s">
        <v>116</v>
      </c>
      <c r="N55" s="180" t="s">
        <v>138</v>
      </c>
      <c r="O55" s="180" t="s">
        <v>134</v>
      </c>
      <c r="P55" s="180">
        <v>12</v>
      </c>
      <c r="Q55" s="181" t="s">
        <v>14</v>
      </c>
      <c r="R55" s="314"/>
      <c r="S55" s="245" t="str">
        <f t="shared" si="1"/>
        <v>4位ｸﾞﾙｰﾌﾟ-12位</v>
      </c>
      <c r="T55" s="68" t="s">
        <v>27</v>
      </c>
      <c r="U55" s="92" t="s">
        <v>118</v>
      </c>
      <c r="W55" s="180" t="s">
        <v>141</v>
      </c>
      <c r="X55" s="180" t="s">
        <v>142</v>
      </c>
      <c r="Y55" s="180">
        <v>3</v>
      </c>
      <c r="Z55" s="181" t="s">
        <v>14</v>
      </c>
      <c r="AA55" s="314"/>
      <c r="AB55" s="190" t="str">
        <f t="shared" si="2"/>
        <v>Ｍ-3位</v>
      </c>
      <c r="AC55" s="68" t="s">
        <v>27</v>
      </c>
      <c r="AD55" s="92" t="s">
        <v>118</v>
      </c>
      <c r="AG55" s="185">
        <v>51</v>
      </c>
      <c r="AH55" s="68" t="s">
        <v>27</v>
      </c>
      <c r="AI55" s="53" t="s">
        <v>119</v>
      </c>
      <c r="AJ55" s="41"/>
      <c r="AK55" s="277"/>
      <c r="AL55" s="254"/>
      <c r="AM55" s="317"/>
      <c r="AN55" s="259">
        <f>AG54</f>
        <v>50</v>
      </c>
      <c r="AO55" s="98" t="s">
        <v>27</v>
      </c>
      <c r="AP55" s="92" t="s">
        <v>118</v>
      </c>
      <c r="AQ55" s="306" t="s">
        <v>136</v>
      </c>
      <c r="AR55" s="307" t="str">
        <f>AM53&amp;AQ55</f>
        <v>Ｇ2位</v>
      </c>
      <c r="AS55" s="68" t="s">
        <v>28</v>
      </c>
      <c r="AT55" s="92" t="s">
        <v>106</v>
      </c>
      <c r="AU55" s="192"/>
    </row>
    <row r="56" spans="1:55" ht="35.1" customHeight="1" thickBot="1">
      <c r="A56" s="39">
        <v>52</v>
      </c>
      <c r="B56" s="312"/>
      <c r="C56" s="152" t="s">
        <v>27</v>
      </c>
      <c r="D56" s="101" t="s">
        <v>115</v>
      </c>
      <c r="F56" s="180" t="s">
        <v>128</v>
      </c>
      <c r="G56" s="180" t="s">
        <v>142</v>
      </c>
      <c r="H56" s="180">
        <v>4</v>
      </c>
      <c r="I56" s="181" t="s">
        <v>14</v>
      </c>
      <c r="J56" s="222" t="str">
        <f t="shared" si="3"/>
        <v>⑬-4位</v>
      </c>
      <c r="K56" s="104" t="s">
        <v>98</v>
      </c>
      <c r="L56" s="101" t="s">
        <v>100</v>
      </c>
      <c r="N56" s="180" t="s">
        <v>138</v>
      </c>
      <c r="O56" s="180" t="s">
        <v>134</v>
      </c>
      <c r="P56" s="180">
        <v>13</v>
      </c>
      <c r="Q56" s="181" t="s">
        <v>14</v>
      </c>
      <c r="R56" s="315"/>
      <c r="S56" s="247" t="str">
        <f t="shared" si="1"/>
        <v>4位ｸﾞﾙｰﾌﾟ-13位</v>
      </c>
      <c r="T56" s="111" t="s">
        <v>28</v>
      </c>
      <c r="U56" s="101" t="s">
        <v>106</v>
      </c>
      <c r="W56" s="180" t="s">
        <v>141</v>
      </c>
      <c r="X56" s="180" t="s">
        <v>142</v>
      </c>
      <c r="Y56" s="180">
        <v>4</v>
      </c>
      <c r="Z56" s="181" t="s">
        <v>14</v>
      </c>
      <c r="AA56" s="315"/>
      <c r="AB56" s="197" t="str">
        <f t="shared" si="2"/>
        <v>Ｍ-4位</v>
      </c>
      <c r="AC56" s="111" t="s">
        <v>27</v>
      </c>
      <c r="AD56" s="101" t="s">
        <v>119</v>
      </c>
      <c r="AG56" s="185">
        <v>52</v>
      </c>
      <c r="AH56" s="67" t="s">
        <v>98</v>
      </c>
      <c r="AI56" s="53" t="s">
        <v>103</v>
      </c>
      <c r="AJ56" s="41"/>
      <c r="AK56" s="277"/>
      <c r="AL56" s="254"/>
      <c r="AM56" s="318"/>
      <c r="AN56" s="262">
        <f>AG55</f>
        <v>51</v>
      </c>
      <c r="AO56" s="100" t="s">
        <v>27</v>
      </c>
      <c r="AP56" s="101" t="s">
        <v>119</v>
      </c>
      <c r="AQ56" s="306"/>
      <c r="AR56" s="308"/>
      <c r="AS56" s="104" t="s">
        <v>98</v>
      </c>
      <c r="AT56" s="101" t="s">
        <v>103</v>
      </c>
      <c r="AU56" s="192"/>
    </row>
    <row r="57" spans="1:55" ht="8.1" customHeight="1" thickTop="1">
      <c r="AK57" s="272"/>
      <c r="AL57" s="251"/>
      <c r="AR57" s="250"/>
    </row>
    <row r="58" spans="1:55" ht="18" customHeight="1">
      <c r="C58" s="224" t="s">
        <v>32</v>
      </c>
      <c r="D58" s="309">
        <f>6*13</f>
        <v>78</v>
      </c>
      <c r="E58" s="309"/>
      <c r="F58" s="225"/>
      <c r="G58" s="225"/>
      <c r="H58" s="225"/>
      <c r="I58" s="225"/>
      <c r="J58" s="225"/>
      <c r="K58" s="225"/>
      <c r="L58" s="225"/>
      <c r="M58" s="225"/>
      <c r="N58" s="226"/>
      <c r="O58" s="226"/>
      <c r="P58" s="226"/>
      <c r="Q58" s="226"/>
      <c r="S58" s="224" t="s">
        <v>32</v>
      </c>
      <c r="T58" s="309">
        <f>6*13</f>
        <v>78</v>
      </c>
      <c r="U58" s="309"/>
      <c r="V58" s="226"/>
      <c r="AB58" s="224" t="s">
        <v>32</v>
      </c>
      <c r="AC58" s="309">
        <f>6*13</f>
        <v>78</v>
      </c>
      <c r="AD58" s="309"/>
      <c r="AK58" s="272"/>
      <c r="AL58" s="251"/>
      <c r="AM58" s="309">
        <f>6*6+1</f>
        <v>37</v>
      </c>
      <c r="AN58" s="309"/>
      <c r="AU58" s="227"/>
      <c r="AV58" s="227"/>
      <c r="AZ58" s="163"/>
      <c r="BA58" s="163"/>
    </row>
    <row r="59" spans="1:55" s="18" customFormat="1" ht="18" customHeight="1">
      <c r="A59" s="228"/>
      <c r="B59" s="229"/>
      <c r="C59" s="224" t="s">
        <v>13</v>
      </c>
      <c r="D59" s="230">
        <f>D58/6</f>
        <v>13</v>
      </c>
      <c r="K59" s="301" t="s">
        <v>160</v>
      </c>
      <c r="L59" s="301"/>
      <c r="S59" s="224" t="s">
        <v>13</v>
      </c>
      <c r="T59" s="302">
        <f>T58/6</f>
        <v>13</v>
      </c>
      <c r="U59" s="302"/>
      <c r="V59" s="231"/>
      <c r="W59" s="232"/>
      <c r="X59" s="232"/>
      <c r="Y59" s="232"/>
      <c r="Z59" s="232"/>
      <c r="AA59" s="232"/>
      <c r="AB59" s="224" t="s">
        <v>13</v>
      </c>
      <c r="AC59" s="302">
        <f>AC58/6</f>
        <v>13</v>
      </c>
      <c r="AD59" s="302"/>
      <c r="AE59" s="226"/>
      <c r="AF59" s="229"/>
      <c r="AH59" s="233"/>
      <c r="AI59" s="233"/>
      <c r="AJ59" s="234"/>
      <c r="AK59" s="279"/>
      <c r="AL59" s="256"/>
      <c r="AM59" s="302">
        <f>AM58/6</f>
        <v>6.166666666666667</v>
      </c>
      <c r="AN59" s="302"/>
      <c r="AU59" s="227"/>
      <c r="AV59" s="227"/>
      <c r="AW59" s="235"/>
      <c r="AX59" s="166"/>
      <c r="AY59" s="166"/>
    </row>
    <row r="60" spans="1:55" s="229" customFormat="1" ht="18" customHeight="1">
      <c r="A60" s="19"/>
      <c r="B60" s="18"/>
      <c r="C60" s="224" t="s">
        <v>12</v>
      </c>
      <c r="D60" s="236">
        <v>4.1666666666666666E-3</v>
      </c>
      <c r="E60" s="18"/>
      <c r="F60" s="18"/>
      <c r="G60" s="18"/>
      <c r="H60" s="18"/>
      <c r="I60" s="18"/>
      <c r="J60" s="18"/>
      <c r="K60" s="301"/>
      <c r="L60" s="301"/>
      <c r="M60" s="18"/>
      <c r="N60" s="18"/>
      <c r="O60" s="18"/>
      <c r="P60" s="18"/>
      <c r="Q60" s="18"/>
      <c r="R60" s="18"/>
      <c r="S60" s="224" t="s">
        <v>12</v>
      </c>
      <c r="T60" s="303">
        <v>6.9444444444444441E-3</v>
      </c>
      <c r="U60" s="303"/>
      <c r="V60" s="232"/>
      <c r="W60" s="232"/>
      <c r="X60" s="232"/>
      <c r="Y60" s="232"/>
      <c r="Z60" s="232"/>
      <c r="AA60" s="232"/>
      <c r="AB60" s="224" t="s">
        <v>11</v>
      </c>
      <c r="AC60" s="303">
        <v>6.9444444444444441E-3</v>
      </c>
      <c r="AD60" s="303"/>
      <c r="AE60" s="18"/>
      <c r="AF60" s="18"/>
      <c r="AH60" s="233"/>
      <c r="AI60" s="233"/>
      <c r="AJ60" s="234"/>
      <c r="AK60" s="279"/>
      <c r="AL60" s="256"/>
      <c r="AM60" s="303">
        <v>6.5972222222222222E-3</v>
      </c>
      <c r="AN60" s="303"/>
      <c r="AP60" s="296">
        <f>D58+T58+AC58+AM58</f>
        <v>271</v>
      </c>
      <c r="AQ60" s="296"/>
      <c r="AR60" s="296"/>
      <c r="AS60" s="296"/>
      <c r="AT60" s="297">
        <f>AP60/12</f>
        <v>22.583333333333332</v>
      </c>
      <c r="AU60" s="237"/>
      <c r="AV60" s="237"/>
      <c r="AW60" s="298"/>
      <c r="AX60" s="298"/>
      <c r="AY60" s="298"/>
      <c r="AZ60" s="298"/>
      <c r="BA60" s="298"/>
      <c r="BB60" s="298"/>
      <c r="BC60" s="298"/>
    </row>
    <row r="61" spans="1:55" s="229" customFormat="1" ht="18" customHeight="1">
      <c r="A61" s="19"/>
      <c r="B61" s="18"/>
      <c r="C61" s="224" t="s">
        <v>11</v>
      </c>
      <c r="D61" s="238">
        <f>D59*D60</f>
        <v>5.4166666666666669E-2</v>
      </c>
      <c r="E61" s="18"/>
      <c r="F61" s="18"/>
      <c r="G61" s="18"/>
      <c r="H61" s="18"/>
      <c r="I61" s="18"/>
      <c r="J61" s="18"/>
      <c r="K61" s="301"/>
      <c r="L61" s="301"/>
      <c r="M61" s="18"/>
      <c r="N61" s="239"/>
      <c r="O61" s="239"/>
      <c r="P61" s="239"/>
      <c r="Q61" s="239"/>
      <c r="R61" s="18"/>
      <c r="S61" s="224" t="s">
        <v>11</v>
      </c>
      <c r="T61" s="299">
        <f>T59*T60</f>
        <v>9.0277777777777776E-2</v>
      </c>
      <c r="U61" s="299"/>
      <c r="V61" s="232"/>
      <c r="W61" s="232"/>
      <c r="X61" s="232"/>
      <c r="Y61" s="232"/>
      <c r="Z61" s="232"/>
      <c r="AA61" s="232"/>
      <c r="AB61" s="224" t="s">
        <v>10</v>
      </c>
      <c r="AC61" s="300">
        <f>AC59*AC60</f>
        <v>9.0277777777777776E-2</v>
      </c>
      <c r="AD61" s="300"/>
      <c r="AE61" s="18"/>
      <c r="AF61" s="18"/>
      <c r="AH61" s="233"/>
      <c r="AI61" s="233"/>
      <c r="AJ61" s="234"/>
      <c r="AK61" s="279"/>
      <c r="AL61" s="256"/>
      <c r="AM61" s="300">
        <f>AM59*AM60</f>
        <v>4.0682870370370369E-2</v>
      </c>
      <c r="AN61" s="300"/>
      <c r="AP61" s="296"/>
      <c r="AQ61" s="296"/>
      <c r="AR61" s="296"/>
      <c r="AS61" s="296"/>
      <c r="AT61" s="297"/>
      <c r="AU61" s="237"/>
      <c r="AV61" s="237"/>
      <c r="AW61" s="298"/>
      <c r="AX61" s="298"/>
      <c r="AY61" s="298"/>
      <c r="AZ61" s="298"/>
      <c r="BA61" s="298"/>
      <c r="BB61" s="298"/>
      <c r="BC61" s="298"/>
    </row>
    <row r="62" spans="1:55" s="18" customFormat="1" ht="18" customHeight="1">
      <c r="A62" s="228"/>
      <c r="B62" s="229"/>
      <c r="C62" s="224" t="s">
        <v>10</v>
      </c>
      <c r="D62" s="240">
        <v>0.3888888888888889</v>
      </c>
      <c r="E62" s="229"/>
      <c r="F62" s="229"/>
      <c r="G62" s="229"/>
      <c r="H62" s="229"/>
      <c r="I62" s="229"/>
      <c r="J62" s="229"/>
      <c r="K62" s="301"/>
      <c r="L62" s="301"/>
      <c r="M62" s="229"/>
      <c r="R62" s="229"/>
      <c r="S62" s="224" t="s">
        <v>10</v>
      </c>
      <c r="T62" s="292">
        <f>D63+T60*4</f>
        <v>0.47083333333333333</v>
      </c>
      <c r="U62" s="293"/>
      <c r="V62" s="232"/>
      <c r="W62" s="232"/>
      <c r="X62" s="232"/>
      <c r="Y62" s="232"/>
      <c r="Z62" s="232"/>
      <c r="AA62" s="232"/>
      <c r="AB62" s="224" t="s">
        <v>9</v>
      </c>
      <c r="AC62" s="292">
        <f>T63+AC60*1.25</f>
        <v>0.5697916666666667</v>
      </c>
      <c r="AD62" s="293"/>
      <c r="AF62" s="229"/>
      <c r="AG62" s="304">
        <f>D58+T58+AC58</f>
        <v>234</v>
      </c>
      <c r="AH62" s="304"/>
      <c r="AI62" s="304"/>
      <c r="AJ62" s="234"/>
      <c r="AK62" s="279"/>
      <c r="AL62" s="256"/>
      <c r="AM62" s="292">
        <f>AC63+AM60</f>
        <v>0.66666666666666674</v>
      </c>
      <c r="AN62" s="293"/>
      <c r="AP62" s="294" t="s">
        <v>179</v>
      </c>
      <c r="AQ62" s="294"/>
      <c r="AR62" s="294"/>
      <c r="AS62" s="294"/>
      <c r="AT62" s="294"/>
      <c r="AU62" s="21"/>
      <c r="AV62" s="21"/>
      <c r="AW62" s="295"/>
      <c r="AX62" s="295"/>
      <c r="AY62" s="295"/>
      <c r="AZ62" s="295"/>
      <c r="BA62" s="295"/>
      <c r="BB62" s="295"/>
      <c r="BC62" s="295"/>
    </row>
    <row r="63" spans="1:55" s="18" customFormat="1" ht="18" customHeight="1">
      <c r="A63" s="228"/>
      <c r="B63" s="229"/>
      <c r="C63" s="224" t="s">
        <v>9</v>
      </c>
      <c r="D63" s="240">
        <f>D62+D61</f>
        <v>0.44305555555555554</v>
      </c>
      <c r="E63" s="229"/>
      <c r="F63" s="229"/>
      <c r="G63" s="229"/>
      <c r="H63" s="229"/>
      <c r="I63" s="229"/>
      <c r="J63" s="229"/>
      <c r="K63" s="301"/>
      <c r="L63" s="301"/>
      <c r="M63" s="229"/>
      <c r="R63" s="229"/>
      <c r="S63" s="224" t="s">
        <v>9</v>
      </c>
      <c r="T63" s="292">
        <f>T62+T61</f>
        <v>0.56111111111111112</v>
      </c>
      <c r="U63" s="293"/>
      <c r="V63" s="232"/>
      <c r="W63" s="232"/>
      <c r="X63" s="232"/>
      <c r="Y63" s="232"/>
      <c r="Z63" s="232"/>
      <c r="AA63" s="232"/>
      <c r="AB63" s="241"/>
      <c r="AC63" s="292">
        <f>AC62+AC61</f>
        <v>0.66006944444444449</v>
      </c>
      <c r="AD63" s="293"/>
      <c r="AE63" s="242"/>
      <c r="AF63" s="229"/>
      <c r="AH63" s="233"/>
      <c r="AI63" s="233"/>
      <c r="AJ63" s="234"/>
      <c r="AK63" s="279"/>
      <c r="AL63" s="256"/>
      <c r="AM63" s="292">
        <f>AM62+AM61</f>
        <v>0.70734953703703707</v>
      </c>
      <c r="AN63" s="293"/>
      <c r="AP63" s="294"/>
      <c r="AQ63" s="294"/>
      <c r="AR63" s="294"/>
      <c r="AS63" s="294"/>
      <c r="AT63" s="294"/>
      <c r="AU63" s="21"/>
      <c r="AV63" s="21"/>
      <c r="AW63" s="295"/>
      <c r="AX63" s="295"/>
      <c r="AY63" s="295"/>
      <c r="AZ63" s="295"/>
      <c r="BA63" s="295"/>
      <c r="BB63" s="295"/>
      <c r="BC63" s="295"/>
    </row>
    <row r="64" spans="1:55" ht="18" customHeight="1">
      <c r="AK64" s="272"/>
      <c r="AL64" s="251"/>
    </row>
    <row r="65" spans="27:38" ht="30" customHeight="1">
      <c r="AA65" s="243" t="s">
        <v>185</v>
      </c>
      <c r="AK65" s="272"/>
      <c r="AL65" s="251"/>
    </row>
    <row r="66" spans="27:38" ht="30" customHeight="1">
      <c r="AA66" s="243" t="s">
        <v>186</v>
      </c>
      <c r="AK66" s="272"/>
      <c r="AL66" s="251"/>
    </row>
    <row r="67" spans="27:38" ht="39.950000000000003" customHeight="1">
      <c r="AA67" s="243" t="s">
        <v>180</v>
      </c>
      <c r="AB67" s="243"/>
    </row>
    <row r="68" spans="27:38" ht="39.950000000000003" customHeight="1">
      <c r="AA68" s="243" t="s">
        <v>184</v>
      </c>
      <c r="AB68" s="243"/>
    </row>
    <row r="69" spans="27:38" ht="39.950000000000003" customHeight="1">
      <c r="AB69" s="243"/>
    </row>
    <row r="70" spans="27:38" ht="39.950000000000003" customHeight="1">
      <c r="AB70" s="243"/>
    </row>
  </sheetData>
  <mergeCells count="139">
    <mergeCell ref="AU5:AU6"/>
    <mergeCell ref="AQ7:AQ8"/>
    <mergeCell ref="AR7:AR8"/>
    <mergeCell ref="AG3:AI3"/>
    <mergeCell ref="T4:U4"/>
    <mergeCell ref="AC4:AD4"/>
    <mergeCell ref="AG4:AI4"/>
    <mergeCell ref="B5:B8"/>
    <mergeCell ref="R5:R8"/>
    <mergeCell ref="AA5:AA8"/>
    <mergeCell ref="J3:L4"/>
    <mergeCell ref="T3:U3"/>
    <mergeCell ref="B9:B12"/>
    <mergeCell ref="R9:R12"/>
    <mergeCell ref="AA9:AA12"/>
    <mergeCell ref="AQ9:AQ10"/>
    <mergeCell ref="AR9:AR10"/>
    <mergeCell ref="AQ11:AQ12"/>
    <mergeCell ref="AR11:AR12"/>
    <mergeCell ref="AM5:AM12"/>
    <mergeCell ref="AQ5:AQ6"/>
    <mergeCell ref="AR5:AR6"/>
    <mergeCell ref="AU13:AU14"/>
    <mergeCell ref="AQ15:AQ16"/>
    <mergeCell ref="AR15:AR16"/>
    <mergeCell ref="B17:B20"/>
    <mergeCell ref="R17:R20"/>
    <mergeCell ref="AA17:AA20"/>
    <mergeCell ref="AQ17:AQ18"/>
    <mergeCell ref="AR17:AR18"/>
    <mergeCell ref="AQ19:AQ20"/>
    <mergeCell ref="AR19:AR20"/>
    <mergeCell ref="B13:B16"/>
    <mergeCell ref="R13:R16"/>
    <mergeCell ref="AA13:AA16"/>
    <mergeCell ref="AM13:AM20"/>
    <mergeCell ref="AQ13:AQ14"/>
    <mergeCell ref="AR13:AR14"/>
    <mergeCell ref="AU21:AU22"/>
    <mergeCell ref="AQ23:AQ24"/>
    <mergeCell ref="AR23:AR24"/>
    <mergeCell ref="B25:B28"/>
    <mergeCell ref="R25:R28"/>
    <mergeCell ref="AA25:AA28"/>
    <mergeCell ref="AQ25:AQ26"/>
    <mergeCell ref="AR25:AR26"/>
    <mergeCell ref="AQ27:AQ28"/>
    <mergeCell ref="AR27:AR28"/>
    <mergeCell ref="B21:B24"/>
    <mergeCell ref="R21:R24"/>
    <mergeCell ref="AA21:AA24"/>
    <mergeCell ref="AM21:AM28"/>
    <mergeCell ref="AQ21:AQ22"/>
    <mergeCell ref="AR21:AR22"/>
    <mergeCell ref="AU29:AU30"/>
    <mergeCell ref="AQ31:AQ32"/>
    <mergeCell ref="AR31:AR32"/>
    <mergeCell ref="B33:B36"/>
    <mergeCell ref="R33:R36"/>
    <mergeCell ref="AA33:AA36"/>
    <mergeCell ref="AQ33:AQ34"/>
    <mergeCell ref="AR33:AR34"/>
    <mergeCell ref="AQ35:AQ36"/>
    <mergeCell ref="AR35:AR36"/>
    <mergeCell ref="B29:B32"/>
    <mergeCell ref="R29:R32"/>
    <mergeCell ref="AA29:AA32"/>
    <mergeCell ref="AM29:AM36"/>
    <mergeCell ref="AQ29:AQ30"/>
    <mergeCell ref="AR29:AR30"/>
    <mergeCell ref="AU37:AU38"/>
    <mergeCell ref="AQ39:AQ40"/>
    <mergeCell ref="AR39:AR40"/>
    <mergeCell ref="B41:B44"/>
    <mergeCell ref="R41:R44"/>
    <mergeCell ref="AA41:AA44"/>
    <mergeCell ref="AQ41:AQ42"/>
    <mergeCell ref="AR41:AR42"/>
    <mergeCell ref="AQ43:AQ44"/>
    <mergeCell ref="AR43:AR44"/>
    <mergeCell ref="B37:B40"/>
    <mergeCell ref="R37:R40"/>
    <mergeCell ref="AA37:AA40"/>
    <mergeCell ref="AM37:AM44"/>
    <mergeCell ref="AQ37:AQ38"/>
    <mergeCell ref="AR37:AR38"/>
    <mergeCell ref="AU45:AU46"/>
    <mergeCell ref="AQ47:AQ48"/>
    <mergeCell ref="AR47:AR48"/>
    <mergeCell ref="B49:B52"/>
    <mergeCell ref="R49:R52"/>
    <mergeCell ref="AA49:AA52"/>
    <mergeCell ref="AQ49:AQ50"/>
    <mergeCell ref="AR49:AR50"/>
    <mergeCell ref="AQ51:AQ52"/>
    <mergeCell ref="AR51:AR52"/>
    <mergeCell ref="B45:B48"/>
    <mergeCell ref="R45:R48"/>
    <mergeCell ref="AA45:AA48"/>
    <mergeCell ref="AM45:AM52"/>
    <mergeCell ref="AQ45:AQ46"/>
    <mergeCell ref="AR45:AR46"/>
    <mergeCell ref="AC62:AD62"/>
    <mergeCell ref="AG62:AI62"/>
    <mergeCell ref="AM62:AN62"/>
    <mergeCell ref="K59:L63"/>
    <mergeCell ref="AU53:AU54"/>
    <mergeCell ref="AQ55:AQ56"/>
    <mergeCell ref="AR55:AR56"/>
    <mergeCell ref="B53:B56"/>
    <mergeCell ref="R53:R56"/>
    <mergeCell ref="AA53:AA56"/>
    <mergeCell ref="AM53:AM56"/>
    <mergeCell ref="AQ53:AQ54"/>
    <mergeCell ref="AR53:AR54"/>
    <mergeCell ref="AW60:BC61"/>
    <mergeCell ref="T61:U61"/>
    <mergeCell ref="AC61:AD61"/>
    <mergeCell ref="AM61:AN61"/>
    <mergeCell ref="AW62:BC63"/>
    <mergeCell ref="A4:B4"/>
    <mergeCell ref="C4:D4"/>
    <mergeCell ref="AP62:AT63"/>
    <mergeCell ref="AT60:AT61"/>
    <mergeCell ref="AP60:AS61"/>
    <mergeCell ref="T63:U63"/>
    <mergeCell ref="AC63:AD63"/>
    <mergeCell ref="AM63:AN63"/>
    <mergeCell ref="T60:U60"/>
    <mergeCell ref="AC60:AD60"/>
    <mergeCell ref="AM60:AN60"/>
    <mergeCell ref="D58:E58"/>
    <mergeCell ref="T58:U58"/>
    <mergeCell ref="AC58:AD58"/>
    <mergeCell ref="AM58:AN58"/>
    <mergeCell ref="T59:U59"/>
    <mergeCell ref="AC59:AD59"/>
    <mergeCell ref="AM59:AN59"/>
    <mergeCell ref="T62:U62"/>
  </mergeCells>
  <phoneticPr fontId="3"/>
  <printOptions horizontalCentered="1"/>
  <pageMargins left="0" right="0" top="0" bottom="0" header="0.31496062992125984" footer="0.31496062992125984"/>
  <pageSetup paperSize="9" scale="38" orientation="portrait" horizontalDpi="0" verticalDpi="0" r:id="rId1"/>
  <rowBreaks count="2" manualBreakCount="2">
    <brk id="23" max="46" man="1"/>
    <brk id="44" max="4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対戦結果</vt:lpstr>
      <vt:lpstr>3月資格</vt:lpstr>
      <vt:lpstr>収支</vt:lpstr>
      <vt:lpstr>ｘ</vt:lpstr>
      <vt:lpstr>'3月資格'!Print_Area</vt:lpstr>
      <vt:lpstr>ｘ!Print_Area</vt:lpstr>
      <vt:lpstr>収支!Print_Area</vt:lpstr>
      <vt:lpstr>対戦結果!Print_Area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今井</dc:creator>
  <cp:lastModifiedBy>y-imai</cp:lastModifiedBy>
  <cp:lastPrinted>2019-12-11T13:25:37Z</cp:lastPrinted>
  <dcterms:created xsi:type="dcterms:W3CDTF">2004-04-03T04:25:14Z</dcterms:created>
  <dcterms:modified xsi:type="dcterms:W3CDTF">2019-12-11T13:25:48Z</dcterms:modified>
</cp:coreProperties>
</file>